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O 1 PPT" sheetId="1" state="visible" r:id="rId2"/>
  </sheets>
  <definedNames>
    <definedName function="false" hidden="false" localSheetId="0" name="_xlnm.Print_Area" vbProcedure="false">'ANEXO 1 PPT'!$A$8:$I$23</definedName>
    <definedName function="false" hidden="true" localSheetId="0" name="_xlnm._FilterDatabase" vbProcedure="false">'ANEXO 1 PPT'!$A$8:$L$50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37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Seco De Herrera Donoso, Pilar:
</t>
        </r>
        <r>
          <rPr>
            <sz val="9"/>
            <color rgb="FF000000"/>
            <rFont val="Tahoma"/>
            <family val="2"/>
            <charset val="1"/>
          </rPr>
          <t xml:space="preserve">168.100€</t>
        </r>
      </text>
    </comment>
  </commentList>
</comments>
</file>

<file path=xl/sharedStrings.xml><?xml version="1.0" encoding="utf-8"?>
<sst xmlns="http://schemas.openxmlformats.org/spreadsheetml/2006/main" count="255" uniqueCount="158">
  <si>
    <t xml:space="preserve">ANEXO 1 PPT</t>
  </si>
  <si>
    <t xml:space="preserve">Número del expediente:</t>
  </si>
  <si>
    <t xml:space="preserve"> 0000699/2023 </t>
  </si>
  <si>
    <t xml:space="preserve">CCA:</t>
  </si>
  <si>
    <t xml:space="preserve">+6.CWEB2XZ </t>
  </si>
  <si>
    <t xml:space="preserve">SUMINISTRO, DE TRACTO SUCESIVO Y PRECIOS UNITARIOS DE MATERIAL GENERICO PARA HIGIENE Y PROTECCION (SUBGRUPO 01.02 DEL CATALOGO SAS), CON DISPONIBILIDAD DE USO DEL EQUIPAMIENTO NECESARIO, CON DESTINO A LOS CENTROS ADSCRITOS A LA CENTRAL PROVINCIAL DE COMPRAS DE CÓRDOBA. (PAAM 15/23)</t>
  </si>
  <si>
    <t xml:space="preserve">AGRUPACION</t>
  </si>
  <si>
    <t xml:space="preserve">LOTE </t>
  </si>
  <si>
    <t xml:space="preserve">CLASIFICACIÓN</t>
  </si>
  <si>
    <t xml:space="preserve">GC</t>
  </si>
  <si>
    <t xml:space="preserve">DENOMINACIONGC</t>
  </si>
  <si>
    <t xml:space="preserve">DISPONIBILIDAD DE USO DEL EQUIPAMIENTO</t>
  </si>
  <si>
    <t xml:space="preserve">PRESCRIPCIONES TÉCNICAS</t>
  </si>
  <si>
    <t xml:space="preserve">UNIDADES</t>
  </si>
  <si>
    <t xml:space="preserve">UDSCONSUMO</t>
  </si>
  <si>
    <t xml:space="preserve">UDCONSUMO</t>
  </si>
  <si>
    <t xml:space="preserve">UDCONTRA</t>
  </si>
  <si>
    <t xml:space="preserve">FACTOREQUIV</t>
  </si>
  <si>
    <t xml:space="preserve">PRECIO C/IVA </t>
  </si>
  <si>
    <t xml:space="preserve">PRECIO S/IVA</t>
  </si>
  <si>
    <t xml:space="preserve">UNIDADES 2 AÑOS </t>
  </si>
  <si>
    <t xml:space="preserve">IVA</t>
  </si>
  <si>
    <t xml:space="preserve">SU.PC.SANI.01.02.02.112000</t>
  </si>
  <si>
    <t xml:space="preserve">C26414</t>
  </si>
  <si>
    <t xml:space="preserve">SABANILLA DESECHABLE TST P/ CAMILLA-Largo:[30-800);ANCHO:[100-100];</t>
  </si>
  <si>
    <t xml:space="preserve">Mínimo 2 capas. De celulosa. Mínimo gramaje de 25.</t>
  </si>
  <si>
    <t xml:space="preserve">Unidad (Pieza)</t>
  </si>
  <si>
    <t xml:space="preserve">C26877</t>
  </si>
  <si>
    <t xml:space="preserve">SABANILLA DESECHABLE TST P/ CAMILLA-Largo:[30-800);ANCHO:[140-140];</t>
  </si>
  <si>
    <t xml:space="preserve">C27512</t>
  </si>
  <si>
    <t xml:space="preserve">SABANILLA DESECHABLE TST P/ CAMILLA-Largo:[30-800);ANCHO:[75-75];</t>
  </si>
  <si>
    <t xml:space="preserve">SU.PC.SANI.01.02.03.100001</t>
  </si>
  <si>
    <t xml:space="preserve">D41615</t>
  </si>
  <si>
    <t xml:space="preserve">PROTECTOR FAJA ABDOMINAL CORTA-Longitud:[100-110);Ancho:[24-24];</t>
  </si>
  <si>
    <t xml:space="preserve">Mínimo triple banda elástica, preferiblemente cierre tipo velcro</t>
  </si>
  <si>
    <t xml:space="preserve">D41616</t>
  </si>
  <si>
    <t xml:space="preserve">PROTECTOR FAJA ABDOMINAL CORTA-Longitud:[110-120);Ancho:[24-24];</t>
  </si>
  <si>
    <t xml:space="preserve">E68000</t>
  </si>
  <si>
    <t xml:space="preserve">PROTECTOR FAJA ABDOMINAL CORTA-Longitud:[120-130];Ancho:[24-24];</t>
  </si>
  <si>
    <t xml:space="preserve">SU.PC.SANI.01.02.03.100009</t>
  </si>
  <si>
    <t xml:space="preserve">F32757</t>
  </si>
  <si>
    <t xml:space="preserve">PARCHE HIPOTERMIA POR AGUA-LARGO 1:[45.0-45.9];ANCHO 1:[12.0-12.9];</t>
  </si>
  <si>
    <t xml:space="preserve">HIM 2 EQUIPOS</t>
  </si>
  <si>
    <t xml:space="preserve">Parche adhesivo de hidrogel y con sonda de control de temperatura. Disponibilidad de uso de 1 equipo para control de la temperatura. </t>
  </si>
  <si>
    <t xml:space="preserve">E03565</t>
  </si>
  <si>
    <t xml:space="preserve">PARCHE HIPOTERMIA POR AGUA-LARGO 1:[52.0-52.9];ANCHO 1:[57.0-57.9];</t>
  </si>
  <si>
    <t xml:space="preserve">SU.PC.SANI.01.02.03.401000</t>
  </si>
  <si>
    <t xml:space="preserve">E00271</t>
  </si>
  <si>
    <t xml:space="preserve">MANTA TERMICA HINCHABLE POR AIRE CUERPO ENTERO / adultos-Longitud:[200-250];Ancho:[100-120);</t>
  </si>
  <si>
    <t xml:space="preserve"> UCI PEDIATRICA 2 EQUIPOS. POZOBLANCO 3 EQUIPOS. PUENTE GENIL 2.EQUIPOS HOSPITAL MONTILLA 2 EQUIPOS. HIM 4 EQUIPOS. QUIROFANOS HG 10 EQUIPOS. REANIMACION HG 4 EQUIPOS. HOSPITAL PROVINCIAL 10 EQUIPOS. </t>
  </si>
  <si>
    <t xml:space="preserve">SU.PC.SANI.01.02.03.405000</t>
  </si>
  <si>
    <t xml:space="preserve">C46521</t>
  </si>
  <si>
    <t xml:space="preserve">MANTA TERMICA HINCHABLE POR AIRE MITAD SUPERIOR / adultos-Longitud:[150-200);Ancho:[50-70);</t>
  </si>
  <si>
    <t xml:space="preserve">SU.PC.SANI.01.02.03.900000</t>
  </si>
  <si>
    <t xml:space="preserve">C32619</t>
  </si>
  <si>
    <t xml:space="preserve">SISTEMA DE COMPRESION SECUENCIAL / Pierna completa-Talla:grande;</t>
  </si>
  <si>
    <t xml:space="preserve">UCI 10 EQUIPOS, CIRUGIA GENERAL 6 EQUIPOS Y 19 PARA PLANTAS. MONITLLA 1 EQUIPO. HIM 2 EQUIPOS. </t>
  </si>
  <si>
    <t xml:space="preserve">Par</t>
  </si>
  <si>
    <t xml:space="preserve">Unidad (Pieza)(Par)</t>
  </si>
  <si>
    <t xml:space="preserve">B52901</t>
  </si>
  <si>
    <t xml:space="preserve">SISTEMA DE COMPRESION SECUENCIAL / Pierna completa-Talla:mediana;</t>
  </si>
  <si>
    <t xml:space="preserve">B48168</t>
  </si>
  <si>
    <t xml:space="preserve">SISTEMA DE COMPRESION SECUENCIAL / Pierna completa-Talla:pequeña;</t>
  </si>
  <si>
    <t xml:space="preserve">SU.PC.SANI.01.02.00.210000</t>
  </si>
  <si>
    <t xml:space="preserve">B39108</t>
  </si>
  <si>
    <t xml:space="preserve">BASTONCILLO GLICERINA PARA HIGIENE BUCAL - GC</t>
  </si>
  <si>
    <t xml:space="preserve">Se valorará envasado individual y/o opción de cierre hermético una vez abierto.</t>
  </si>
  <si>
    <t xml:space="preserve">SU.PC.SANI.01.02.00.400002</t>
  </si>
  <si>
    <t xml:space="preserve">CABEZAL INTERCAMBIABLE P/ RASURADORA ELECTRICA</t>
  </si>
  <si>
    <t xml:space="preserve">160 recortadoras de pelo para repartir en los centros. ASNC 36. AGSS 33 y HURS 91</t>
  </si>
  <si>
    <t xml:space="preserve">SU.PC.SANI.01.02.02.100001</t>
  </si>
  <si>
    <t xml:space="preserve">E57568</t>
  </si>
  <si>
    <t xml:space="preserve">SABANILLA DESECHABLE / ROLLO-ANCHO:(50-60];</t>
  </si>
  <si>
    <t xml:space="preserve">Metro</t>
  </si>
  <si>
    <t xml:space="preserve">SU.PC.SANI.01.02.02.500000</t>
  </si>
  <si>
    <t xml:space="preserve">B39122</t>
  </si>
  <si>
    <t xml:space="preserve">BABERO DESECHABLE/ adulto - GC</t>
  </si>
  <si>
    <t xml:space="preserve">Cara posterior impermeable, con sistema de fijación al cuello del paciente. Se valorará bolsa de canguro. </t>
  </si>
  <si>
    <t xml:space="preserve">SU.PC.SANI.01.02.03.101000</t>
  </si>
  <si>
    <t xml:space="preserve">B51551</t>
  </si>
  <si>
    <t xml:space="preserve">PROTECTOR ANTIESCARAS CODO-TOBILLO/ ABIERTO - GC</t>
  </si>
  <si>
    <t xml:space="preserve">SU.PC.SANI.01.02.03.500000</t>
  </si>
  <si>
    <t xml:space="preserve">D54039</t>
  </si>
  <si>
    <t xml:space="preserve">LIQUIDO HIDRATANTE PROTECTOR DE PIEL-Capacidad:[100-100];Pulverizador:si;Presentación:Leche;</t>
  </si>
  <si>
    <t xml:space="preserve">Mililitro</t>
  </si>
  <si>
    <t xml:space="preserve">D47629</t>
  </si>
  <si>
    <t xml:space="preserve">LIQUIDO HIDRATANTE PROTECTOR DE PIEL-Capacidad:[20-20];Pulverizador:si;Presentación:Aceite;</t>
  </si>
  <si>
    <t xml:space="preserve">D54121</t>
  </si>
  <si>
    <t xml:space="preserve">LIQUIDO HIDRATANTE PROTECTOR DE PIEL-Capacidad:[50-50];Pulverizador:si;Presentación:Aceite;</t>
  </si>
  <si>
    <t xml:space="preserve">D54041</t>
  </si>
  <si>
    <t xml:space="preserve">LIQUIDO HIDRATANTE PROTECTOR DE PIEL-Capacidad:[60-60];Pulverizador:si;Presentación:Leche;</t>
  </si>
  <si>
    <t xml:space="preserve">SU.PC.SANI.01.02.03.500001</t>
  </si>
  <si>
    <t xml:space="preserve">D86031</t>
  </si>
  <si>
    <t xml:space="preserve">CREMA PROTECTORA DE PIEL-Capacidad:[50-50];</t>
  </si>
  <si>
    <t xml:space="preserve">Gramo</t>
  </si>
  <si>
    <t xml:space="preserve">E77384</t>
  </si>
  <si>
    <t xml:space="preserve">CREMA PROTECTORA DE PIEL-Capacidad:[90-90];</t>
  </si>
  <si>
    <t xml:space="preserve">SU.PC.SANI.01.02.03.501000</t>
  </si>
  <si>
    <t xml:space="preserve">E46802</t>
  </si>
  <si>
    <t xml:space="preserve">LIQUIDO BARRERA PROTECTOR DE PIEL-Capacidad:[50-50];Pulverizador:si;</t>
  </si>
  <si>
    <t xml:space="preserve">Con suficiente capacidad de absorción para poder fijar dispositivos posteriormente. </t>
  </si>
  <si>
    <t xml:space="preserve">SU.PC.SANI.01.02.03.600001</t>
  </si>
  <si>
    <t xml:space="preserve">F00127</t>
  </si>
  <si>
    <t xml:space="preserve">TOALLITA DE PAPEL HUMEDA DESINFECTANTE-Dimensión mayor:(10-15];Dimensión menor:(10-15];Composición:Gluconato de clorhexidina al 2%;</t>
  </si>
  <si>
    <t xml:space="preserve">F01956</t>
  </si>
  <si>
    <t xml:space="preserve">TOALLITA DE PAPEL HUMEDA DESINFECTANTE-Dimensión mayor:(15-20];Dimensión menor:(10-15];Composición:Gluconato de clorhexidina al 2 % y Alcohol isopropílico al 70 %.;</t>
  </si>
  <si>
    <t xml:space="preserve">F35962</t>
  </si>
  <si>
    <t xml:space="preserve">TOALLITA DE PAPEL HUMEDA DESINFECTANTE-Dimensión mayor:(5-8];Dimensión menor:(1-3];Composición:Alcohol isopropílico al 70%;</t>
  </si>
  <si>
    <t xml:space="preserve">SU.PC.SANI.01.02.04.310000</t>
  </si>
  <si>
    <t xml:space="preserve">B45085</t>
  </si>
  <si>
    <t xml:space="preserve">DELANTAL IMPERMEABLE - GC</t>
  </si>
  <si>
    <t xml:space="preserve">Mínimo 120 cm de longitud y 80 cm de ancho. Con sujeción en cuello y en cintura. </t>
  </si>
  <si>
    <t xml:space="preserve">SU.PC.SANI.01.02.04.400003</t>
  </si>
  <si>
    <t xml:space="preserve">D60097</t>
  </si>
  <si>
    <t xml:space="preserve">CAPUCHA PARA PROTECCION DEL CASCO-Talla:M;</t>
  </si>
  <si>
    <t xml:space="preserve">HURS: TRES BATERÍAS CON LAS BASES DE CARGA PARA LAS MISMASY 3 CASCOS. HIM: 8 BATERIAS CON BASE DE CARGA PARA 8 CARGADORES Y 4 CASCOS.</t>
  </si>
  <si>
    <t xml:space="preserve">SU.PC.SANI.01.02.04.500003</t>
  </si>
  <si>
    <t xml:space="preserve">B38187</t>
  </si>
  <si>
    <t xml:space="preserve">MASCARILLA PROTECCION FFP2 S/VALVULA - GC</t>
  </si>
  <si>
    <t xml:space="preserve">Con envase individual </t>
  </si>
  <si>
    <t xml:space="preserve">SU.PC.SANI.01.02.05.000003</t>
  </si>
  <si>
    <t xml:space="preserve">E83471</t>
  </si>
  <si>
    <t xml:space="preserve">FUNDA PROTECTORA PARA BALÓN TERAPEUTICO-55cm.</t>
  </si>
  <si>
    <t xml:space="preserve">SU.PC.SANI.01.02.10.000000</t>
  </si>
  <si>
    <t xml:space="preserve">C28466</t>
  </si>
  <si>
    <t xml:space="preserve">CONTENEDOR HOJAS DE BISTURI-Capacidad:[100-100];</t>
  </si>
  <si>
    <t xml:space="preserve">SU.PC.SANI.01.02.99.000001</t>
  </si>
  <si>
    <t xml:space="preserve">E15838</t>
  </si>
  <si>
    <t xml:space="preserve">PULSERA IDENTIFICACION P/ IMPRESORA-Equipo compatible:hw2844-z;</t>
  </si>
  <si>
    <t xml:space="preserve">Compatible con impresora hw2844-z
</t>
  </si>
  <si>
    <t xml:space="preserve">F77784</t>
  </si>
  <si>
    <t xml:space="preserve">PULSERA IDENTIFICACION P/ IMPRESORA-Equipo compatible:Impresora TOSHIBA B-EV4D;</t>
  </si>
  <si>
    <t xml:space="preserve">Compatible con impresora Impresora TOSHIBA B-EV4D
</t>
  </si>
  <si>
    <t xml:space="preserve">D36802</t>
  </si>
  <si>
    <t xml:space="preserve">PULSERA IDENTIFICACION P/ IMPRESORA-Equipo compatible:impresoras zebra, y Toshiba;</t>
  </si>
  <si>
    <t xml:space="preserve">Compatible con impresoras zebra, y Toshiba
</t>
  </si>
  <si>
    <t xml:space="preserve">SU.PC.SANI.01.02.99.001000</t>
  </si>
  <si>
    <t xml:space="preserve">B39148</t>
  </si>
  <si>
    <t xml:space="preserve">PULSERA IDENTIFICACION CIERRE HERMETICO / adultos - GC</t>
  </si>
  <si>
    <t xml:space="preserve">Con doble fondo y parte superior transparente. </t>
  </si>
  <si>
    <t xml:space="preserve">SU.PC.SANI.01.02.99.002000</t>
  </si>
  <si>
    <t xml:space="preserve">B38319</t>
  </si>
  <si>
    <t xml:space="preserve">PULSERA IDENTIFICACION CIERRE HERMETICO / niños - GC</t>
  </si>
  <si>
    <t xml:space="preserve">Con doble fondo y transparente ambos fondos. Máximo de 20 cm de longitud.  </t>
  </si>
  <si>
    <t xml:space="preserve">SU.PC.SANI.01.02.99.201000</t>
  </si>
  <si>
    <t xml:space="preserve">B39150</t>
  </si>
  <si>
    <t xml:space="preserve">EQUIPO PARA ENEMAS-Capacidad:[1500-1500];</t>
  </si>
  <si>
    <t xml:space="preserve">Con bolsa graduada y sonda rectal lubricada. Con bolsa de jabón, tapón y clamp</t>
  </si>
  <si>
    <t xml:space="preserve">SU.PC.SANI.01.02.04.300002</t>
  </si>
  <si>
    <t xml:space="preserve">B51350</t>
  </si>
  <si>
    <t xml:space="preserve">BATA CON MANGAS DESECHABLE ESTERIL-Tallaje:Unica(U);</t>
  </si>
  <si>
    <t xml:space="preserve">Que se ajuste mediante cintas a cuello y cintura. Abierta por detrás. Con puños elásticos. Envasado unilateral estéril. Que no sea de látex, fácil de abrir de forma que se garantice la esterilización en el proceso de apertura. </t>
  </si>
  <si>
    <t xml:space="preserve">SU.PC.SANI.01.02.04.300005</t>
  </si>
  <si>
    <t xml:space="preserve">D87240</t>
  </si>
  <si>
    <t xml:space="preserve">BATA CON MANGAS DESECHABLE REFORZADA ALTO RIESGO ESTERIL-Tallaje:Unica(U);</t>
  </si>
  <si>
    <t xml:space="preserve">Bata plastificada resistente a las salpicaduras, mangas termosoldadas, abierta detrás y con cintas al cuello y a la cintura. Reforzada en delantera y mangas. Material sin tejer plastificado, facil apertura de manera que garantice la esterilidad en el proceso de apertura y no latex</t>
  </si>
  <si>
    <t xml:space="preserve">Admitimos variantes</t>
  </si>
  <si>
    <t xml:space="preserve">Muestras si para ver en mesa técnica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</si>
</sst>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0\ %"/>
  </numFmts>
  <fonts count="12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sz val="14"/>
      <name val="Arial"/>
      <family val="2"/>
      <charset val="1"/>
    </font>
    <font>
      <sz val="8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8"/>
      <name val="Arial"/>
      <family val="2"/>
      <charset val="1"/>
    </font>
    <font>
      <sz val="8"/>
      <name val="Dialog"/>
      <family val="0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69696"/>
        <bgColor rgb="FF80808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6</xdr:row>
      <xdr:rowOff>1080</xdr:rowOff>
    </xdr:from>
    <xdr:to>
      <xdr:col>4</xdr:col>
      <xdr:colOff>1954800</xdr:colOff>
      <xdr:row>8</xdr:row>
      <xdr:rowOff>66600</xdr:rowOff>
    </xdr:to>
    <xdr:sp>
      <xdr:nvSpPr>
        <xdr:cNvPr id="0" name="CustomShape 1" hidden="1"/>
        <xdr:cNvSpPr/>
      </xdr:nvSpPr>
      <xdr:spPr>
        <a:xfrm>
          <a:off x="0" y="1679040"/>
          <a:ext cx="6030720" cy="599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6</xdr:row>
      <xdr:rowOff>1080</xdr:rowOff>
    </xdr:from>
    <xdr:to>
      <xdr:col>4</xdr:col>
      <xdr:colOff>1954800</xdr:colOff>
      <xdr:row>8</xdr:row>
      <xdr:rowOff>66600</xdr:rowOff>
    </xdr:to>
    <xdr:sp>
      <xdr:nvSpPr>
        <xdr:cNvPr id="1" name="CustomShape 1" hidden="1"/>
        <xdr:cNvSpPr/>
      </xdr:nvSpPr>
      <xdr:spPr>
        <a:xfrm>
          <a:off x="0" y="1679040"/>
          <a:ext cx="6030720" cy="599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6</xdr:row>
      <xdr:rowOff>1080</xdr:rowOff>
    </xdr:from>
    <xdr:to>
      <xdr:col>4</xdr:col>
      <xdr:colOff>1954800</xdr:colOff>
      <xdr:row>8</xdr:row>
      <xdr:rowOff>66600</xdr:rowOff>
    </xdr:to>
    <xdr:sp>
      <xdr:nvSpPr>
        <xdr:cNvPr id="2" name="CustomShape 1" hidden="1"/>
        <xdr:cNvSpPr/>
      </xdr:nvSpPr>
      <xdr:spPr>
        <a:xfrm>
          <a:off x="0" y="1679040"/>
          <a:ext cx="6030720" cy="599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6</xdr:row>
      <xdr:rowOff>1080</xdr:rowOff>
    </xdr:from>
    <xdr:to>
      <xdr:col>4</xdr:col>
      <xdr:colOff>1954800</xdr:colOff>
      <xdr:row>8</xdr:row>
      <xdr:rowOff>66600</xdr:rowOff>
    </xdr:to>
    <xdr:sp>
      <xdr:nvSpPr>
        <xdr:cNvPr id="3" name="CustomShape 1" hidden="1"/>
        <xdr:cNvSpPr/>
      </xdr:nvSpPr>
      <xdr:spPr>
        <a:xfrm>
          <a:off x="0" y="1679040"/>
          <a:ext cx="6030720" cy="599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6</xdr:row>
      <xdr:rowOff>1080</xdr:rowOff>
    </xdr:from>
    <xdr:to>
      <xdr:col>4</xdr:col>
      <xdr:colOff>1954800</xdr:colOff>
      <xdr:row>8</xdr:row>
      <xdr:rowOff>66600</xdr:rowOff>
    </xdr:to>
    <xdr:sp>
      <xdr:nvSpPr>
        <xdr:cNvPr id="4" name="CustomShape 1" hidden="1"/>
        <xdr:cNvSpPr/>
      </xdr:nvSpPr>
      <xdr:spPr>
        <a:xfrm>
          <a:off x="0" y="1679040"/>
          <a:ext cx="6030720" cy="5990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5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42" activePane="bottomLeft" state="frozen"/>
      <selection pane="topLeft" activeCell="A1" activeCellId="0" sqref="A1"/>
      <selection pane="bottomLeft" activeCell="E4" activeCellId="0" sqref="E4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10.12"/>
    <col collapsed="false" customWidth="true" hidden="false" outlineLevel="0" max="2" min="2" style="1" width="23.48"/>
    <col collapsed="false" customWidth="true" hidden="false" outlineLevel="0" max="3" min="3" style="1" width="17.59"/>
    <col collapsed="false" customWidth="true" hidden="false" outlineLevel="0" max="4" min="4" style="1" width="6.57"/>
    <col collapsed="false" customWidth="true" hidden="false" outlineLevel="0" max="5" min="5" style="1" width="27.71"/>
    <col collapsed="false" customWidth="true" hidden="false" outlineLevel="0" max="6" min="6" style="1" width="24.71"/>
    <col collapsed="false" customWidth="true" hidden="false" outlineLevel="0" max="7" min="7" style="1" width="27.99"/>
    <col collapsed="false" customWidth="true" hidden="false" outlineLevel="0" max="8" min="8" style="1" width="10.71"/>
    <col collapsed="false" customWidth="true" hidden="false" outlineLevel="0" max="9" min="9" style="2" width="12.71"/>
    <col collapsed="false" customWidth="true" hidden="false" outlineLevel="0" max="10" min="10" style="1" width="11.3"/>
    <col collapsed="false" customWidth="false" hidden="false" outlineLevel="0" max="11" min="11" style="1" width="9.13"/>
    <col collapsed="false" customWidth="true" hidden="false" outlineLevel="0" max="12" min="12" style="1" width="10.28"/>
    <col collapsed="false" customWidth="false" hidden="false" outlineLevel="0" max="1007" min="13" style="1" width="9.13"/>
    <col collapsed="false" customWidth="true" hidden="false" outlineLevel="0" max="1025" min="1008" style="0" width="11.52"/>
  </cols>
  <sheetData>
    <row r="1" customFormat="false" ht="12.8" hidden="false" customHeight="true" outlineLevel="0" collapsed="false"/>
    <row r="2" customFormat="false" ht="25.5" hidden="false" customHeight="true" outlineLevel="0" collapsed="false">
      <c r="E2" s="3" t="s">
        <v>0</v>
      </c>
    </row>
    <row r="3" customFormat="false" ht="12.8" hidden="false" customHeight="true" outlineLevel="0" collapsed="false">
      <c r="A3" s="4"/>
      <c r="B3" s="5" t="s">
        <v>1</v>
      </c>
      <c r="C3" s="5" t="s">
        <v>2</v>
      </c>
      <c r="D3" s="4"/>
      <c r="E3" s="4"/>
      <c r="F3" s="4"/>
      <c r="G3" s="4"/>
    </row>
    <row r="4" customFormat="false" ht="12.8" hidden="false" customHeight="true" outlineLevel="0" collapsed="false">
      <c r="A4" s="4"/>
      <c r="B4" s="5" t="s">
        <v>3</v>
      </c>
      <c r="C4" s="5" t="s">
        <v>4</v>
      </c>
      <c r="D4" s="4"/>
      <c r="E4" s="4"/>
      <c r="F4" s="4"/>
      <c r="G4" s="4"/>
    </row>
    <row r="5" customFormat="false" ht="27.75" hidden="false" customHeight="true" outlineLevel="0" collapsed="false">
      <c r="A5" s="6" t="s">
        <v>5</v>
      </c>
      <c r="B5" s="6"/>
      <c r="C5" s="6"/>
      <c r="D5" s="6"/>
      <c r="E5" s="6"/>
      <c r="F5" s="6"/>
      <c r="G5" s="6"/>
    </row>
    <row r="6" customFormat="false" ht="40.5" hidden="false" customHeight="true" outlineLevel="0" collapsed="false">
      <c r="A6" s="6"/>
      <c r="B6" s="6"/>
      <c r="C6" s="6"/>
      <c r="D6" s="6"/>
      <c r="E6" s="6"/>
      <c r="F6" s="6"/>
      <c r="G6" s="6"/>
    </row>
    <row r="7" customFormat="false" ht="22.5" hidden="false" customHeight="true" outlineLevel="0" collapsed="false"/>
    <row r="8" customFormat="false" ht="19.5" hidden="false" customHeight="false" outlineLevel="0" collapsed="false">
      <c r="A8" s="7" t="s">
        <v>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11</v>
      </c>
      <c r="G8" s="8" t="s">
        <v>12</v>
      </c>
      <c r="H8" s="8" t="s">
        <v>13</v>
      </c>
      <c r="I8" s="9" t="s">
        <v>14</v>
      </c>
      <c r="J8" s="7" t="s">
        <v>15</v>
      </c>
      <c r="K8" s="7" t="s">
        <v>16</v>
      </c>
      <c r="L8" s="7" t="s">
        <v>17</v>
      </c>
      <c r="M8" s="10" t="s">
        <v>18</v>
      </c>
      <c r="N8" s="10" t="s">
        <v>19</v>
      </c>
      <c r="O8" s="10" t="s">
        <v>20</v>
      </c>
      <c r="P8" s="10" t="s">
        <v>21</v>
      </c>
    </row>
    <row r="9" customFormat="false" ht="28.5" hidden="false" customHeight="false" outlineLevel="0" collapsed="false">
      <c r="A9" s="11" t="n">
        <v>1</v>
      </c>
      <c r="B9" s="11" t="n">
        <v>1</v>
      </c>
      <c r="C9" s="11" t="s">
        <v>22</v>
      </c>
      <c r="D9" s="11" t="s">
        <v>23</v>
      </c>
      <c r="E9" s="11" t="s">
        <v>24</v>
      </c>
      <c r="F9" s="11"/>
      <c r="G9" s="11" t="s">
        <v>25</v>
      </c>
      <c r="H9" s="12" t="n">
        <f aca="false">ROUND(+I9*L9,0)</f>
        <v>176604</v>
      </c>
      <c r="I9" s="13" t="n">
        <v>176604</v>
      </c>
      <c r="J9" s="11" t="s">
        <v>26</v>
      </c>
      <c r="K9" s="11" t="s">
        <v>26</v>
      </c>
      <c r="L9" s="14" t="n">
        <v>1</v>
      </c>
      <c r="M9" s="10" t="n">
        <v>0.311213625</v>
      </c>
      <c r="N9" s="10" t="n">
        <v>0.257201</v>
      </c>
      <c r="O9" s="10" t="n">
        <v>353208</v>
      </c>
      <c r="P9" s="15" t="n">
        <v>0.21</v>
      </c>
    </row>
    <row r="10" customFormat="false" ht="28.5" hidden="false" customHeight="false" outlineLevel="0" collapsed="false">
      <c r="A10" s="11" t="n">
        <v>1</v>
      </c>
      <c r="B10" s="11" t="n">
        <v>2</v>
      </c>
      <c r="C10" s="11" t="s">
        <v>22</v>
      </c>
      <c r="D10" s="11" t="s">
        <v>27</v>
      </c>
      <c r="E10" s="11" t="s">
        <v>28</v>
      </c>
      <c r="F10" s="11"/>
      <c r="G10" s="11" t="s">
        <v>25</v>
      </c>
      <c r="H10" s="12" t="n">
        <f aca="false">ROUND(+I10*L10,0)</f>
        <v>32600</v>
      </c>
      <c r="I10" s="13" t="n">
        <v>32600</v>
      </c>
      <c r="J10" s="11" t="s">
        <v>26</v>
      </c>
      <c r="K10" s="11" t="s">
        <v>26</v>
      </c>
      <c r="L10" s="14" t="n">
        <v>1</v>
      </c>
      <c r="M10" s="10" t="n">
        <v>0.5755665</v>
      </c>
      <c r="N10" s="10" t="n">
        <v>0.475675</v>
      </c>
      <c r="O10" s="10" t="n">
        <v>65200</v>
      </c>
      <c r="P10" s="15" t="n">
        <v>0.21</v>
      </c>
    </row>
    <row r="11" customFormat="false" ht="28.5" hidden="false" customHeight="false" outlineLevel="0" collapsed="false">
      <c r="A11" s="11" t="n">
        <v>1</v>
      </c>
      <c r="B11" s="11" t="n">
        <v>3</v>
      </c>
      <c r="C11" s="11" t="s">
        <v>22</v>
      </c>
      <c r="D11" s="11" t="s">
        <v>29</v>
      </c>
      <c r="E11" s="11" t="s">
        <v>30</v>
      </c>
      <c r="F11" s="11"/>
      <c r="G11" s="11" t="s">
        <v>25</v>
      </c>
      <c r="H11" s="12" t="n">
        <f aca="false">ROUND(+I11*L11,0)</f>
        <v>40400</v>
      </c>
      <c r="I11" s="13" t="n">
        <v>40400</v>
      </c>
      <c r="J11" s="11" t="s">
        <v>26</v>
      </c>
      <c r="K11" s="11" t="s">
        <v>26</v>
      </c>
      <c r="L11" s="14" t="n">
        <v>1</v>
      </c>
      <c r="M11" s="10" t="n">
        <v>0.193105473</v>
      </c>
      <c r="N11" s="10" t="n">
        <v>0.159591</v>
      </c>
      <c r="O11" s="10" t="n">
        <v>80800</v>
      </c>
      <c r="P11" s="15" t="n">
        <v>0.21</v>
      </c>
    </row>
    <row r="12" customFormat="false" ht="28.5" hidden="false" customHeight="false" outlineLevel="0" collapsed="false">
      <c r="A12" s="11" t="n">
        <v>2</v>
      </c>
      <c r="B12" s="11" t="n">
        <v>4</v>
      </c>
      <c r="C12" s="11" t="s">
        <v>31</v>
      </c>
      <c r="D12" s="11" t="s">
        <v>32</v>
      </c>
      <c r="E12" s="11" t="s">
        <v>33</v>
      </c>
      <c r="F12" s="11"/>
      <c r="G12" s="11" t="s">
        <v>34</v>
      </c>
      <c r="H12" s="12" t="n">
        <f aca="false">ROUND(+I12*L12,0)</f>
        <v>251</v>
      </c>
      <c r="I12" s="13" t="n">
        <v>251.04</v>
      </c>
      <c r="J12" s="11" t="s">
        <v>26</v>
      </c>
      <c r="K12" s="11" t="s">
        <v>26</v>
      </c>
      <c r="L12" s="14" t="n">
        <v>1</v>
      </c>
      <c r="M12" s="10" t="n">
        <v>9.13917</v>
      </c>
      <c r="N12" s="10" t="n">
        <v>8.308336</v>
      </c>
      <c r="O12" s="10" t="n">
        <v>502</v>
      </c>
      <c r="P12" s="15" t="n">
        <v>0.1</v>
      </c>
    </row>
    <row r="13" customFormat="false" ht="28.5" hidden="false" customHeight="false" outlineLevel="0" collapsed="false">
      <c r="A13" s="11" t="n">
        <v>2</v>
      </c>
      <c r="B13" s="11" t="n">
        <v>5</v>
      </c>
      <c r="C13" s="11" t="s">
        <v>31</v>
      </c>
      <c r="D13" s="11" t="s">
        <v>35</v>
      </c>
      <c r="E13" s="11" t="s">
        <v>36</v>
      </c>
      <c r="F13" s="11"/>
      <c r="G13" s="11" t="s">
        <v>34</v>
      </c>
      <c r="H13" s="12" t="n">
        <f aca="false">ROUND(+I13*L13,0)</f>
        <v>846</v>
      </c>
      <c r="I13" s="13" t="n">
        <v>846.08</v>
      </c>
      <c r="J13" s="11" t="s">
        <v>26</v>
      </c>
      <c r="K13" s="11" t="s">
        <v>26</v>
      </c>
      <c r="L13" s="14" t="n">
        <v>1</v>
      </c>
      <c r="M13" s="10" t="n">
        <v>9.92283</v>
      </c>
      <c r="N13" s="10" t="n">
        <v>9.020755</v>
      </c>
      <c r="O13" s="10" t="n">
        <v>1692</v>
      </c>
      <c r="P13" s="15" t="n">
        <v>0.1</v>
      </c>
    </row>
    <row r="14" customFormat="false" ht="28.5" hidden="false" customHeight="false" outlineLevel="0" collapsed="false">
      <c r="A14" s="11" t="n">
        <v>2</v>
      </c>
      <c r="B14" s="11" t="n">
        <v>6</v>
      </c>
      <c r="C14" s="11" t="s">
        <v>31</v>
      </c>
      <c r="D14" s="11" t="s">
        <v>37</v>
      </c>
      <c r="E14" s="11" t="s">
        <v>38</v>
      </c>
      <c r="F14" s="11"/>
      <c r="G14" s="11" t="s">
        <v>34</v>
      </c>
      <c r="H14" s="12" t="n">
        <f aca="false">ROUND(+I14*L14,0)</f>
        <v>811</v>
      </c>
      <c r="I14" s="13" t="n">
        <v>811.12</v>
      </c>
      <c r="J14" s="11" t="s">
        <v>26</v>
      </c>
      <c r="K14" s="11" t="s">
        <v>26</v>
      </c>
      <c r="L14" s="14" t="n">
        <v>1</v>
      </c>
      <c r="M14" s="10" t="n">
        <v>11.36307</v>
      </c>
      <c r="N14" s="10" t="n">
        <v>10.330064</v>
      </c>
      <c r="O14" s="10" t="n">
        <v>1622</v>
      </c>
      <c r="P14" s="15" t="n">
        <v>0.1</v>
      </c>
    </row>
    <row r="15" customFormat="false" ht="46.5" hidden="false" customHeight="true" outlineLevel="0" collapsed="false">
      <c r="A15" s="11" t="n">
        <v>3</v>
      </c>
      <c r="B15" s="11" t="n">
        <v>7</v>
      </c>
      <c r="C15" s="11" t="s">
        <v>39</v>
      </c>
      <c r="D15" s="11" t="s">
        <v>40</v>
      </c>
      <c r="E15" s="11" t="s">
        <v>41</v>
      </c>
      <c r="F15" s="16" t="s">
        <v>42</v>
      </c>
      <c r="G15" s="11" t="s">
        <v>43</v>
      </c>
      <c r="H15" s="12" t="n">
        <f aca="false">ROUND(+I15*L15,0)</f>
        <v>12</v>
      </c>
      <c r="I15" s="13" t="n">
        <v>12</v>
      </c>
      <c r="J15" s="11" t="s">
        <v>26</v>
      </c>
      <c r="K15" s="11" t="s">
        <v>26</v>
      </c>
      <c r="L15" s="14" t="n">
        <v>1</v>
      </c>
      <c r="M15" s="10" t="n">
        <v>384.417</v>
      </c>
      <c r="N15" s="10" t="n">
        <v>317.7</v>
      </c>
      <c r="O15" s="10" t="n">
        <v>24</v>
      </c>
      <c r="P15" s="15" t="n">
        <v>0.21</v>
      </c>
    </row>
    <row r="16" customFormat="false" ht="37.5" hidden="false" customHeight="false" outlineLevel="0" collapsed="false">
      <c r="A16" s="11" t="n">
        <v>3</v>
      </c>
      <c r="B16" s="11" t="n">
        <v>8</v>
      </c>
      <c r="C16" s="11" t="s">
        <v>39</v>
      </c>
      <c r="D16" s="11" t="s">
        <v>44</v>
      </c>
      <c r="E16" s="11" t="s">
        <v>45</v>
      </c>
      <c r="F16" s="16"/>
      <c r="G16" s="11" t="s">
        <v>43</v>
      </c>
      <c r="H16" s="12" t="n">
        <f aca="false">ROUND(+I16*L16,0)</f>
        <v>16</v>
      </c>
      <c r="I16" s="13" t="n">
        <v>16</v>
      </c>
      <c r="J16" s="11" t="s">
        <v>26</v>
      </c>
      <c r="K16" s="11" t="s">
        <v>26</v>
      </c>
      <c r="L16" s="14" t="n">
        <v>1</v>
      </c>
      <c r="M16" s="10" t="n">
        <v>1409.529</v>
      </c>
      <c r="N16" s="10" t="n">
        <v>1164.9</v>
      </c>
      <c r="O16" s="10" t="n">
        <v>32</v>
      </c>
      <c r="P16" s="15" t="n">
        <v>0.21</v>
      </c>
    </row>
    <row r="17" customFormat="false" ht="46.5" hidden="false" customHeight="true" outlineLevel="0" collapsed="false">
      <c r="A17" s="11" t="n">
        <v>4</v>
      </c>
      <c r="B17" s="11" t="n">
        <v>9</v>
      </c>
      <c r="C17" s="11" t="s">
        <v>46</v>
      </c>
      <c r="D17" s="11" t="s">
        <v>47</v>
      </c>
      <c r="E17" s="11" t="s">
        <v>48</v>
      </c>
      <c r="F17" s="17" t="s">
        <v>49</v>
      </c>
      <c r="G17" s="11"/>
      <c r="H17" s="12" t="n">
        <f aca="false">ROUND(+I17*L17,0)</f>
        <v>320</v>
      </c>
      <c r="I17" s="13" t="n">
        <v>320</v>
      </c>
      <c r="J17" s="11" t="s">
        <v>26</v>
      </c>
      <c r="K17" s="11" t="s">
        <v>26</v>
      </c>
      <c r="L17" s="14" t="n">
        <v>1</v>
      </c>
      <c r="M17" s="10" t="n">
        <v>5.894394</v>
      </c>
      <c r="N17" s="10" t="n">
        <v>4.8714</v>
      </c>
      <c r="O17" s="10" t="n">
        <v>640</v>
      </c>
      <c r="P17" s="15" t="n">
        <v>0.21</v>
      </c>
    </row>
    <row r="18" customFormat="false" ht="47.25" hidden="false" customHeight="true" outlineLevel="0" collapsed="false">
      <c r="A18" s="11" t="n">
        <v>4</v>
      </c>
      <c r="B18" s="11" t="n">
        <v>10</v>
      </c>
      <c r="C18" s="11" t="s">
        <v>50</v>
      </c>
      <c r="D18" s="11" t="s">
        <v>51</v>
      </c>
      <c r="E18" s="11" t="s">
        <v>52</v>
      </c>
      <c r="F18" s="17"/>
      <c r="G18" s="11"/>
      <c r="H18" s="12" t="n">
        <f aca="false">ROUND(+I18*L18,0)</f>
        <v>310</v>
      </c>
      <c r="I18" s="13" t="n">
        <v>310</v>
      </c>
      <c r="J18" s="11" t="s">
        <v>26</v>
      </c>
      <c r="K18" s="11" t="s">
        <v>26</v>
      </c>
      <c r="L18" s="14" t="n">
        <v>1</v>
      </c>
      <c r="M18" s="10" t="n">
        <v>8.4315462</v>
      </c>
      <c r="N18" s="10" t="n">
        <v>6.96822</v>
      </c>
      <c r="O18" s="10" t="n">
        <v>620</v>
      </c>
      <c r="P18" s="15" t="n">
        <v>0.21</v>
      </c>
    </row>
    <row r="19" customFormat="false" ht="33.75" hidden="false" customHeight="true" outlineLevel="0" collapsed="false">
      <c r="A19" s="11" t="n">
        <v>5</v>
      </c>
      <c r="B19" s="11" t="n">
        <v>11</v>
      </c>
      <c r="C19" s="11" t="s">
        <v>53</v>
      </c>
      <c r="D19" s="11" t="s">
        <v>54</v>
      </c>
      <c r="E19" s="11" t="s">
        <v>55</v>
      </c>
      <c r="F19" s="16" t="s">
        <v>56</v>
      </c>
      <c r="G19" s="11"/>
      <c r="H19" s="12" t="n">
        <f aca="false">ROUND(+I19*L19,0)</f>
        <v>360</v>
      </c>
      <c r="I19" s="13" t="n">
        <v>360</v>
      </c>
      <c r="J19" s="11" t="s">
        <v>57</v>
      </c>
      <c r="K19" s="11" t="s">
        <v>58</v>
      </c>
      <c r="L19" s="14" t="n">
        <v>1</v>
      </c>
      <c r="M19" s="10" t="n">
        <v>57.66255</v>
      </c>
      <c r="N19" s="10" t="n">
        <v>47.655</v>
      </c>
      <c r="O19" s="10" t="n">
        <v>720</v>
      </c>
      <c r="P19" s="15" t="n">
        <v>0.21</v>
      </c>
    </row>
    <row r="20" customFormat="false" ht="28.5" hidden="false" customHeight="false" outlineLevel="0" collapsed="false">
      <c r="A20" s="11" t="n">
        <v>5</v>
      </c>
      <c r="B20" s="11" t="n">
        <v>12</v>
      </c>
      <c r="C20" s="11" t="s">
        <v>53</v>
      </c>
      <c r="D20" s="11" t="s">
        <v>59</v>
      </c>
      <c r="E20" s="11" t="s">
        <v>60</v>
      </c>
      <c r="F20" s="16"/>
      <c r="G20" s="11"/>
      <c r="H20" s="12" t="n">
        <f aca="false">ROUND(+I20*L20,0)</f>
        <v>490</v>
      </c>
      <c r="I20" s="13" t="n">
        <v>490</v>
      </c>
      <c r="J20" s="11" t="s">
        <v>57</v>
      </c>
      <c r="K20" s="11" t="s">
        <v>58</v>
      </c>
      <c r="L20" s="14" t="n">
        <v>1</v>
      </c>
      <c r="M20" s="10" t="n">
        <v>57.66255</v>
      </c>
      <c r="N20" s="10" t="n">
        <v>47.655</v>
      </c>
      <c r="O20" s="10" t="n">
        <v>980</v>
      </c>
      <c r="P20" s="15" t="n">
        <v>0.21</v>
      </c>
    </row>
    <row r="21" customFormat="false" ht="28.5" hidden="false" customHeight="false" outlineLevel="0" collapsed="false">
      <c r="A21" s="11" t="n">
        <v>5</v>
      </c>
      <c r="B21" s="11" t="n">
        <v>13</v>
      </c>
      <c r="C21" s="11" t="s">
        <v>53</v>
      </c>
      <c r="D21" s="11" t="s">
        <v>61</v>
      </c>
      <c r="E21" s="11" t="s">
        <v>62</v>
      </c>
      <c r="F21" s="16"/>
      <c r="G21" s="11"/>
      <c r="H21" s="12" t="n">
        <f aca="false">ROUND(+I21*L21,0)</f>
        <v>270</v>
      </c>
      <c r="I21" s="13" t="n">
        <v>270</v>
      </c>
      <c r="J21" s="11" t="s">
        <v>57</v>
      </c>
      <c r="K21" s="11" t="s">
        <v>58</v>
      </c>
      <c r="L21" s="14" t="n">
        <v>1</v>
      </c>
      <c r="M21" s="10" t="n">
        <v>57.66255</v>
      </c>
      <c r="N21" s="10" t="n">
        <v>47.655</v>
      </c>
      <c r="O21" s="10" t="n">
        <v>540</v>
      </c>
      <c r="P21" s="15" t="n">
        <v>0.21</v>
      </c>
    </row>
    <row r="22" customFormat="false" ht="28.5" hidden="false" customHeight="false" outlineLevel="0" collapsed="false">
      <c r="A22" s="11"/>
      <c r="B22" s="11" t="n">
        <v>14</v>
      </c>
      <c r="C22" s="11" t="s">
        <v>63</v>
      </c>
      <c r="D22" s="11" t="s">
        <v>64</v>
      </c>
      <c r="E22" s="11" t="s">
        <v>65</v>
      </c>
      <c r="F22" s="11"/>
      <c r="G22" s="11" t="s">
        <v>66</v>
      </c>
      <c r="H22" s="12" t="n">
        <f aca="false">ROUND(+I22*L22,0)</f>
        <v>99540</v>
      </c>
      <c r="I22" s="13" t="n">
        <v>99540</v>
      </c>
      <c r="J22" s="11" t="s">
        <v>26</v>
      </c>
      <c r="K22" s="11" t="s">
        <v>26</v>
      </c>
      <c r="L22" s="14" t="n">
        <v>1</v>
      </c>
      <c r="M22" s="10" t="n">
        <v>0.042414009</v>
      </c>
      <c r="N22" s="10" t="n">
        <v>0.035053</v>
      </c>
      <c r="O22" s="10" t="n">
        <v>199080</v>
      </c>
      <c r="P22" s="15" t="n">
        <v>0.21</v>
      </c>
    </row>
    <row r="23" customFormat="false" ht="28.5" hidden="false" customHeight="false" outlineLevel="0" collapsed="false">
      <c r="A23" s="11"/>
      <c r="B23" s="11" t="n">
        <v>15</v>
      </c>
      <c r="C23" s="11" t="s">
        <v>67</v>
      </c>
      <c r="D23" s="11"/>
      <c r="E23" s="11" t="s">
        <v>68</v>
      </c>
      <c r="F23" s="11" t="s">
        <v>69</v>
      </c>
      <c r="G23" s="11"/>
      <c r="H23" s="12" t="n">
        <f aca="false">ROUND(+I23*L23,0)</f>
        <v>8400</v>
      </c>
      <c r="I23" s="13" t="n">
        <f aca="false">7000*1.2</f>
        <v>8400</v>
      </c>
      <c r="J23" s="11" t="s">
        <v>26</v>
      </c>
      <c r="K23" s="11" t="s">
        <v>26</v>
      </c>
      <c r="L23" s="14" t="n">
        <v>1</v>
      </c>
      <c r="M23" s="10" t="n">
        <v>1.64146059</v>
      </c>
      <c r="N23" s="10" t="n">
        <v>1.356579</v>
      </c>
      <c r="O23" s="10" t="n">
        <v>16800</v>
      </c>
      <c r="P23" s="15" t="n">
        <v>0.21</v>
      </c>
    </row>
    <row r="24" customFormat="false" ht="19.5" hidden="false" customHeight="false" outlineLevel="0" collapsed="false">
      <c r="A24" s="11"/>
      <c r="B24" s="11" t="n">
        <v>16</v>
      </c>
      <c r="C24" s="11" t="s">
        <v>70</v>
      </c>
      <c r="D24" s="11" t="s">
        <v>71</v>
      </c>
      <c r="E24" s="11" t="s">
        <v>72</v>
      </c>
      <c r="F24" s="11"/>
      <c r="G24" s="11" t="s">
        <v>25</v>
      </c>
      <c r="H24" s="12" t="n">
        <f aca="false">ROUND(+I24*L24,0)</f>
        <v>883409</v>
      </c>
      <c r="I24" s="13" t="n">
        <v>8834.09</v>
      </c>
      <c r="J24" s="11" t="s">
        <v>26</v>
      </c>
      <c r="K24" s="11" t="s">
        <v>73</v>
      </c>
      <c r="L24" s="14" t="n">
        <v>100</v>
      </c>
      <c r="M24" s="10" t="n">
        <v>0.065658</v>
      </c>
      <c r="N24" s="10" t="n">
        <v>0.054263</v>
      </c>
      <c r="O24" s="10" t="n">
        <v>1766818</v>
      </c>
      <c r="P24" s="15" t="n">
        <v>0.21</v>
      </c>
    </row>
    <row r="25" customFormat="false" ht="28.5" hidden="false" customHeight="false" outlineLevel="0" collapsed="false">
      <c r="A25" s="11"/>
      <c r="B25" s="11" t="n">
        <v>17</v>
      </c>
      <c r="C25" s="11" t="s">
        <v>74</v>
      </c>
      <c r="D25" s="11" t="s">
        <v>75</v>
      </c>
      <c r="E25" s="11" t="s">
        <v>76</v>
      </c>
      <c r="F25" s="11"/>
      <c r="G25" s="11" t="s">
        <v>77</v>
      </c>
      <c r="H25" s="12" t="n">
        <f aca="false">ROUND(+I25*L25,0)</f>
        <v>81892</v>
      </c>
      <c r="I25" s="13" t="n">
        <v>81892</v>
      </c>
      <c r="J25" s="11" t="s">
        <v>26</v>
      </c>
      <c r="K25" s="11" t="s">
        <v>26</v>
      </c>
      <c r="L25" s="14" t="n">
        <v>1</v>
      </c>
      <c r="M25" s="10" t="n">
        <v>0.063044388</v>
      </c>
      <c r="N25" s="10" t="n">
        <v>0.052103</v>
      </c>
      <c r="O25" s="10" t="n">
        <v>163784</v>
      </c>
      <c r="P25" s="15" t="n">
        <v>0.21</v>
      </c>
    </row>
    <row r="26" customFormat="false" ht="19.5" hidden="false" customHeight="false" outlineLevel="0" collapsed="false">
      <c r="A26" s="11"/>
      <c r="B26" s="11" t="n">
        <v>18</v>
      </c>
      <c r="C26" s="11" t="s">
        <v>78</v>
      </c>
      <c r="D26" s="11" t="s">
        <v>79</v>
      </c>
      <c r="E26" s="11" t="s">
        <v>80</v>
      </c>
      <c r="F26" s="11"/>
      <c r="G26" s="11"/>
      <c r="H26" s="12" t="n">
        <f aca="false">ROUND(+I26*L26,0)</f>
        <v>12667</v>
      </c>
      <c r="I26" s="13" t="n">
        <v>12667</v>
      </c>
      <c r="J26" s="11" t="s">
        <v>26</v>
      </c>
      <c r="K26" s="11" t="s">
        <v>26</v>
      </c>
      <c r="L26" s="14" t="n">
        <v>1</v>
      </c>
      <c r="M26" s="10" t="n">
        <v>1.3198317</v>
      </c>
      <c r="N26" s="10" t="n">
        <v>1.09077</v>
      </c>
      <c r="O26" s="10" t="n">
        <v>25334</v>
      </c>
      <c r="P26" s="15" t="n">
        <v>0.21</v>
      </c>
    </row>
    <row r="27" customFormat="false" ht="37.5" hidden="false" customHeight="false" outlineLevel="0" collapsed="false">
      <c r="A27" s="11"/>
      <c r="B27" s="11" t="n">
        <v>19</v>
      </c>
      <c r="C27" s="11" t="s">
        <v>81</v>
      </c>
      <c r="D27" s="11" t="s">
        <v>82</v>
      </c>
      <c r="E27" s="11" t="s">
        <v>83</v>
      </c>
      <c r="F27" s="11"/>
      <c r="G27" s="11"/>
      <c r="H27" s="12" t="n">
        <f aca="false">ROUND(+I27*L27,0)</f>
        <v>50900</v>
      </c>
      <c r="I27" s="13" t="n">
        <v>509</v>
      </c>
      <c r="J27" s="11" t="s">
        <v>26</v>
      </c>
      <c r="K27" s="11" t="s">
        <v>84</v>
      </c>
      <c r="L27" s="14" t="n">
        <v>100</v>
      </c>
      <c r="M27" s="10" t="n">
        <v>0.07280625</v>
      </c>
      <c r="N27" s="10" t="n">
        <v>0.066188</v>
      </c>
      <c r="O27" s="10" t="n">
        <v>101800</v>
      </c>
      <c r="P27" s="15" t="n">
        <v>0.1</v>
      </c>
    </row>
    <row r="28" customFormat="false" ht="28.5" hidden="false" customHeight="false" outlineLevel="0" collapsed="false">
      <c r="A28" s="11"/>
      <c r="B28" s="11" t="n">
        <v>20</v>
      </c>
      <c r="C28" s="11" t="s">
        <v>81</v>
      </c>
      <c r="D28" s="11" t="s">
        <v>85</v>
      </c>
      <c r="E28" s="11" t="s">
        <v>86</v>
      </c>
      <c r="F28" s="11"/>
      <c r="G28" s="11"/>
      <c r="H28" s="12" t="n">
        <f aca="false">ROUND(+I28*L28,0)</f>
        <v>313140</v>
      </c>
      <c r="I28" s="13" t="n">
        <v>15657</v>
      </c>
      <c r="J28" s="11" t="s">
        <v>26</v>
      </c>
      <c r="K28" s="11" t="s">
        <v>84</v>
      </c>
      <c r="L28" s="14" t="n">
        <v>20</v>
      </c>
      <c r="M28" s="10" t="n">
        <v>0.10192875</v>
      </c>
      <c r="N28" s="10" t="n">
        <v>0.092663</v>
      </c>
      <c r="O28" s="10" t="n">
        <v>626280</v>
      </c>
      <c r="P28" s="15" t="n">
        <v>0.1</v>
      </c>
    </row>
    <row r="29" customFormat="false" ht="28.5" hidden="false" customHeight="false" outlineLevel="0" collapsed="false">
      <c r="A29" s="11"/>
      <c r="B29" s="11" t="n">
        <v>21</v>
      </c>
      <c r="C29" s="11" t="s">
        <v>81</v>
      </c>
      <c r="D29" s="11" t="s">
        <v>87</v>
      </c>
      <c r="E29" s="11" t="s">
        <v>88</v>
      </c>
      <c r="F29" s="11"/>
      <c r="G29" s="11"/>
      <c r="H29" s="12" t="n">
        <f aca="false">ROUND(+I29*L29,0)</f>
        <v>144550</v>
      </c>
      <c r="I29" s="13" t="n">
        <v>2891</v>
      </c>
      <c r="J29" s="11" t="s">
        <v>26</v>
      </c>
      <c r="K29" s="11" t="s">
        <v>84</v>
      </c>
      <c r="L29" s="14" t="n">
        <v>50</v>
      </c>
      <c r="M29" s="10" t="n">
        <v>0.06080778</v>
      </c>
      <c r="N29" s="10" t="n">
        <v>0.05528</v>
      </c>
      <c r="O29" s="10" t="n">
        <v>289100</v>
      </c>
      <c r="P29" s="15" t="n">
        <v>0.1</v>
      </c>
    </row>
    <row r="30" customFormat="false" ht="28.5" hidden="false" customHeight="false" outlineLevel="0" collapsed="false">
      <c r="A30" s="11"/>
      <c r="B30" s="11" t="n">
        <v>22</v>
      </c>
      <c r="C30" s="11" t="s">
        <v>81</v>
      </c>
      <c r="D30" s="11" t="s">
        <v>89</v>
      </c>
      <c r="E30" s="11" t="s">
        <v>90</v>
      </c>
      <c r="F30" s="11"/>
      <c r="G30" s="11"/>
      <c r="H30" s="12" t="n">
        <f aca="false">ROUND(+I30*L30,0)</f>
        <v>52260</v>
      </c>
      <c r="I30" s="13" t="n">
        <v>871</v>
      </c>
      <c r="J30" s="11" t="s">
        <v>26</v>
      </c>
      <c r="K30" s="11" t="s">
        <v>84</v>
      </c>
      <c r="L30" s="14" t="n">
        <v>60</v>
      </c>
      <c r="M30" s="10" t="n">
        <v>0.1844425</v>
      </c>
      <c r="N30" s="10" t="n">
        <v>0.167675</v>
      </c>
      <c r="O30" s="10" t="n">
        <v>104520</v>
      </c>
      <c r="P30" s="15" t="n">
        <v>0.1</v>
      </c>
    </row>
    <row r="31" customFormat="false" ht="33.75" hidden="false" customHeight="true" outlineLevel="0" collapsed="false">
      <c r="A31" s="11"/>
      <c r="B31" s="11" t="n">
        <v>23</v>
      </c>
      <c r="C31" s="11" t="s">
        <v>91</v>
      </c>
      <c r="D31" s="11" t="s">
        <v>92</v>
      </c>
      <c r="E31" s="11" t="s">
        <v>93</v>
      </c>
      <c r="F31" s="11"/>
      <c r="G31" s="11"/>
      <c r="H31" s="12" t="n">
        <f aca="false">ROUND(+I31*L31,0)</f>
        <v>42600</v>
      </c>
      <c r="I31" s="13" t="n">
        <v>852</v>
      </c>
      <c r="J31" s="11" t="s">
        <v>26</v>
      </c>
      <c r="K31" s="11" t="s">
        <v>94</v>
      </c>
      <c r="L31" s="14" t="n">
        <v>50</v>
      </c>
      <c r="M31" s="10" t="n">
        <v>0.0671832777</v>
      </c>
      <c r="N31" s="10" t="n">
        <v>0.055523</v>
      </c>
      <c r="O31" s="10" t="n">
        <v>85200</v>
      </c>
      <c r="P31" s="15" t="n">
        <v>0.21</v>
      </c>
    </row>
    <row r="32" customFormat="false" ht="19.5" hidden="false" customHeight="false" outlineLevel="0" collapsed="false">
      <c r="A32" s="11"/>
      <c r="B32" s="11" t="n">
        <v>24</v>
      </c>
      <c r="C32" s="11" t="s">
        <v>91</v>
      </c>
      <c r="D32" s="11" t="s">
        <v>95</v>
      </c>
      <c r="E32" s="11" t="s">
        <v>96</v>
      </c>
      <c r="F32" s="11"/>
      <c r="G32" s="11"/>
      <c r="H32" s="12" t="n">
        <f aca="false">ROUND(+I32*L32,0)</f>
        <v>111240</v>
      </c>
      <c r="I32" s="13" t="n">
        <v>1236</v>
      </c>
      <c r="J32" s="11" t="s">
        <v>26</v>
      </c>
      <c r="K32" s="11" t="s">
        <v>94</v>
      </c>
      <c r="L32" s="14" t="n">
        <v>90</v>
      </c>
      <c r="M32" s="10" t="n">
        <v>0.0685996666666667</v>
      </c>
      <c r="N32" s="10" t="n">
        <v>0.056694</v>
      </c>
      <c r="O32" s="10" t="n">
        <v>222480</v>
      </c>
      <c r="P32" s="15" t="n">
        <v>0.21</v>
      </c>
    </row>
    <row r="33" customFormat="false" ht="28.5" hidden="false" customHeight="false" outlineLevel="0" collapsed="false">
      <c r="A33" s="11"/>
      <c r="B33" s="11" t="n">
        <v>25</v>
      </c>
      <c r="C33" s="11" t="s">
        <v>97</v>
      </c>
      <c r="D33" s="11" t="s">
        <v>98</v>
      </c>
      <c r="E33" s="11" t="s">
        <v>99</v>
      </c>
      <c r="F33" s="11"/>
      <c r="G33" s="11" t="s">
        <v>100</v>
      </c>
      <c r="H33" s="12" t="n">
        <f aca="false">ROUND(+I33*L33,0)</f>
        <v>39600</v>
      </c>
      <c r="I33" s="13" t="n">
        <v>792</v>
      </c>
      <c r="J33" s="11" t="s">
        <v>26</v>
      </c>
      <c r="K33" s="11" t="s">
        <v>84</v>
      </c>
      <c r="L33" s="14" t="n">
        <v>50</v>
      </c>
      <c r="M33" s="10" t="n">
        <v>0.15097104</v>
      </c>
      <c r="N33" s="10" t="n">
        <v>0.137246</v>
      </c>
      <c r="O33" s="10" t="n">
        <v>79200</v>
      </c>
      <c r="P33" s="15" t="n">
        <v>0.1</v>
      </c>
    </row>
    <row r="34" customFormat="false" ht="46.5" hidden="false" customHeight="false" outlineLevel="0" collapsed="false">
      <c r="A34" s="11"/>
      <c r="B34" s="11" t="n">
        <v>26</v>
      </c>
      <c r="C34" s="11" t="s">
        <v>101</v>
      </c>
      <c r="D34" s="11" t="s">
        <v>102</v>
      </c>
      <c r="E34" s="11" t="s">
        <v>103</v>
      </c>
      <c r="F34" s="11"/>
      <c r="G34" s="11"/>
      <c r="H34" s="12" t="n">
        <f aca="false">ROUND(+I34*L34,0)</f>
        <v>9800</v>
      </c>
      <c r="I34" s="13" t="n">
        <v>9800</v>
      </c>
      <c r="J34" s="11" t="s">
        <v>26</v>
      </c>
      <c r="K34" s="11" t="s">
        <v>26</v>
      </c>
      <c r="L34" s="14" t="n">
        <v>1</v>
      </c>
      <c r="M34" s="10" t="n">
        <v>0.185995347</v>
      </c>
      <c r="N34" s="10" t="n">
        <v>0.169087</v>
      </c>
      <c r="O34" s="10" t="n">
        <v>19600</v>
      </c>
      <c r="P34" s="15" t="n">
        <v>0.1</v>
      </c>
    </row>
    <row r="35" customFormat="false" ht="55.5" hidden="false" customHeight="false" outlineLevel="0" collapsed="false">
      <c r="A35" s="11"/>
      <c r="B35" s="11" t="n">
        <v>27</v>
      </c>
      <c r="C35" s="11" t="s">
        <v>101</v>
      </c>
      <c r="D35" s="11" t="s">
        <v>104</v>
      </c>
      <c r="E35" s="11" t="s">
        <v>105</v>
      </c>
      <c r="F35" s="11"/>
      <c r="G35" s="11"/>
      <c r="H35" s="12" t="n">
        <f aca="false">ROUND(+I35*L35,0)</f>
        <v>94300</v>
      </c>
      <c r="I35" s="13" t="n">
        <v>94300</v>
      </c>
      <c r="J35" s="11" t="s">
        <v>26</v>
      </c>
      <c r="K35" s="11" t="s">
        <v>26</v>
      </c>
      <c r="L35" s="14" t="n">
        <v>1</v>
      </c>
      <c r="M35" s="10" t="n">
        <v>0.051736386</v>
      </c>
      <c r="N35" s="10" t="n">
        <v>0.047033</v>
      </c>
      <c r="O35" s="10" t="n">
        <v>188600</v>
      </c>
      <c r="P35" s="15" t="n">
        <v>0.1</v>
      </c>
    </row>
    <row r="36" customFormat="false" ht="46.5" hidden="false" customHeight="false" outlineLevel="0" collapsed="false">
      <c r="A36" s="11"/>
      <c r="B36" s="11" t="n">
        <v>28</v>
      </c>
      <c r="C36" s="11" t="s">
        <v>101</v>
      </c>
      <c r="D36" s="11" t="s">
        <v>106</v>
      </c>
      <c r="E36" s="11" t="s">
        <v>107</v>
      </c>
      <c r="F36" s="11"/>
      <c r="G36" s="11"/>
      <c r="H36" s="12" t="n">
        <f aca="false">ROUND(+I36*L36,0)</f>
        <v>76100</v>
      </c>
      <c r="I36" s="13" t="n">
        <v>76100</v>
      </c>
      <c r="J36" s="11" t="s">
        <v>26</v>
      </c>
      <c r="K36" s="11" t="s">
        <v>26</v>
      </c>
      <c r="L36" s="14" t="n">
        <v>1</v>
      </c>
      <c r="M36" s="10" t="n">
        <v>0.02283204</v>
      </c>
      <c r="N36" s="10" t="n">
        <v>0.020756</v>
      </c>
      <c r="O36" s="10" t="n">
        <v>152200</v>
      </c>
      <c r="P36" s="15" t="n">
        <v>0.1</v>
      </c>
    </row>
    <row r="37" customFormat="false" ht="28.5" hidden="false" customHeight="false" outlineLevel="0" collapsed="false">
      <c r="A37" s="11"/>
      <c r="B37" s="11" t="n">
        <v>29</v>
      </c>
      <c r="C37" s="11" t="s">
        <v>108</v>
      </c>
      <c r="D37" s="11" t="s">
        <v>109</v>
      </c>
      <c r="E37" s="11" t="s">
        <v>110</v>
      </c>
      <c r="F37" s="11"/>
      <c r="G37" s="11" t="s">
        <v>111</v>
      </c>
      <c r="H37" s="12" t="n">
        <f aca="false">ROUND(+I37*L37,0)</f>
        <v>140320</v>
      </c>
      <c r="I37" s="13" t="n">
        <v>140320</v>
      </c>
      <c r="J37" s="11" t="s">
        <v>26</v>
      </c>
      <c r="K37" s="11" t="s">
        <v>26</v>
      </c>
      <c r="L37" s="14" t="n">
        <v>1</v>
      </c>
      <c r="M37" s="10" t="n">
        <v>0.0384417</v>
      </c>
      <c r="N37" s="10" t="n">
        <v>0.03177</v>
      </c>
      <c r="O37" s="10" t="n">
        <v>280640</v>
      </c>
      <c r="P37" s="15" t="n">
        <v>0.21</v>
      </c>
    </row>
    <row r="38" customFormat="false" ht="55.5" hidden="false" customHeight="false" outlineLevel="0" collapsed="false">
      <c r="A38" s="11"/>
      <c r="B38" s="11" t="n">
        <v>30</v>
      </c>
      <c r="C38" s="11" t="s">
        <v>112</v>
      </c>
      <c r="D38" s="11" t="s">
        <v>113</v>
      </c>
      <c r="E38" s="11" t="s">
        <v>114</v>
      </c>
      <c r="F38" s="11" t="s">
        <v>115</v>
      </c>
      <c r="H38" s="12" t="n">
        <f aca="false">ROUND(+I38*L38,0)</f>
        <v>232</v>
      </c>
      <c r="I38" s="13" t="n">
        <v>232</v>
      </c>
      <c r="J38" s="11" t="s">
        <v>26</v>
      </c>
      <c r="K38" s="11" t="s">
        <v>26</v>
      </c>
      <c r="L38" s="14" t="n">
        <v>1</v>
      </c>
      <c r="M38" s="10" t="n">
        <v>17.97784875</v>
      </c>
      <c r="N38" s="10" t="n">
        <v>14.857726</v>
      </c>
      <c r="O38" s="10" t="n">
        <v>464</v>
      </c>
      <c r="P38" s="15" t="n">
        <v>0.21</v>
      </c>
    </row>
    <row r="39" customFormat="false" ht="19.5" hidden="false" customHeight="false" outlineLevel="0" collapsed="false">
      <c r="A39" s="11"/>
      <c r="B39" s="11" t="n">
        <v>31</v>
      </c>
      <c r="C39" s="11" t="s">
        <v>116</v>
      </c>
      <c r="D39" s="11" t="s">
        <v>117</v>
      </c>
      <c r="E39" s="11" t="s">
        <v>118</v>
      </c>
      <c r="F39" s="11"/>
      <c r="G39" s="11" t="s">
        <v>119</v>
      </c>
      <c r="H39" s="12" t="n">
        <f aca="false">ROUND(+I39*L39,0)</f>
        <v>660000</v>
      </c>
      <c r="I39" s="13" t="n">
        <f aca="false">55000*12</f>
        <v>660000</v>
      </c>
      <c r="J39" s="11" t="s">
        <v>26</v>
      </c>
      <c r="K39" s="11" t="s">
        <v>26</v>
      </c>
      <c r="L39" s="14" t="n">
        <v>1</v>
      </c>
      <c r="M39" s="10" t="n">
        <v>0.4</v>
      </c>
      <c r="N39" s="10" t="n">
        <v>0.330579</v>
      </c>
      <c r="O39" s="10" t="n">
        <v>1320000</v>
      </c>
      <c r="P39" s="15" t="n">
        <v>0.21</v>
      </c>
    </row>
    <row r="40" customFormat="false" ht="19.5" hidden="false" customHeight="false" outlineLevel="0" collapsed="false">
      <c r="A40" s="11"/>
      <c r="B40" s="11" t="n">
        <v>32</v>
      </c>
      <c r="C40" s="11" t="s">
        <v>120</v>
      </c>
      <c r="D40" s="11" t="s">
        <v>121</v>
      </c>
      <c r="E40" s="11" t="s">
        <v>122</v>
      </c>
      <c r="F40" s="11"/>
      <c r="G40" s="11"/>
      <c r="H40" s="12" t="n">
        <f aca="false">ROUND(+I40*L40,0)</f>
        <v>352</v>
      </c>
      <c r="I40" s="13" t="n">
        <v>352</v>
      </c>
      <c r="J40" s="11" t="s">
        <v>26</v>
      </c>
      <c r="K40" s="11" t="s">
        <v>26</v>
      </c>
      <c r="L40" s="14" t="n">
        <v>1</v>
      </c>
      <c r="M40" s="10" t="n">
        <v>7.8677346</v>
      </c>
      <c r="N40" s="10" t="n">
        <v>6.50226</v>
      </c>
      <c r="O40" s="10" t="n">
        <v>704</v>
      </c>
      <c r="P40" s="15" t="n">
        <v>0.21</v>
      </c>
    </row>
    <row r="41" customFormat="false" ht="19.5" hidden="false" customHeight="false" outlineLevel="0" collapsed="false">
      <c r="A41" s="11"/>
      <c r="B41" s="11" t="n">
        <v>33</v>
      </c>
      <c r="C41" s="11" t="s">
        <v>123</v>
      </c>
      <c r="D41" s="11" t="s">
        <v>124</v>
      </c>
      <c r="E41" s="11" t="s">
        <v>125</v>
      </c>
      <c r="F41" s="11"/>
      <c r="G41" s="11"/>
      <c r="H41" s="12" t="n">
        <f aca="false">ROUND(+I41*L41,0)</f>
        <v>56</v>
      </c>
      <c r="I41" s="13" t="n">
        <v>56</v>
      </c>
      <c r="J41" s="11" t="s">
        <v>26</v>
      </c>
      <c r="K41" s="11" t="s">
        <v>26</v>
      </c>
      <c r="L41" s="14" t="n">
        <v>1</v>
      </c>
      <c r="M41" s="10" t="n">
        <v>47.50723773</v>
      </c>
      <c r="N41" s="10" t="n">
        <v>39.26218</v>
      </c>
      <c r="O41" s="10" t="n">
        <v>112</v>
      </c>
      <c r="P41" s="15" t="n">
        <v>0.21</v>
      </c>
    </row>
    <row r="42" customFormat="false" ht="28.5" hidden="false" customHeight="false" outlineLevel="0" collapsed="false">
      <c r="A42" s="11"/>
      <c r="B42" s="11" t="n">
        <v>34</v>
      </c>
      <c r="C42" s="11" t="s">
        <v>126</v>
      </c>
      <c r="D42" s="11" t="s">
        <v>127</v>
      </c>
      <c r="E42" s="11" t="s">
        <v>128</v>
      </c>
      <c r="F42" s="11"/>
      <c r="G42" s="11" t="s">
        <v>129</v>
      </c>
      <c r="H42" s="12" t="n">
        <f aca="false">ROUND(+I42*L42,0)</f>
        <v>307125</v>
      </c>
      <c r="I42" s="13" t="n">
        <v>307125.03</v>
      </c>
      <c r="J42" s="11" t="s">
        <v>26</v>
      </c>
      <c r="K42" s="11" t="s">
        <v>26</v>
      </c>
      <c r="L42" s="14" t="n">
        <v>1</v>
      </c>
      <c r="M42" s="10" t="n">
        <v>0.113146737</v>
      </c>
      <c r="N42" s="10" t="n">
        <v>0.09351</v>
      </c>
      <c r="O42" s="10" t="n">
        <v>614250</v>
      </c>
      <c r="P42" s="15" t="n">
        <v>0.21</v>
      </c>
    </row>
    <row r="43" customFormat="false" ht="37.5" hidden="false" customHeight="false" outlineLevel="0" collapsed="false">
      <c r="A43" s="11"/>
      <c r="B43" s="11" t="n">
        <v>35</v>
      </c>
      <c r="C43" s="11" t="s">
        <v>126</v>
      </c>
      <c r="D43" s="11" t="s">
        <v>130</v>
      </c>
      <c r="E43" s="11" t="s">
        <v>131</v>
      </c>
      <c r="F43" s="11"/>
      <c r="G43" s="11" t="s">
        <v>132</v>
      </c>
      <c r="H43" s="12" t="n">
        <f aca="false">ROUND(+I43*L43,0)</f>
        <v>152000</v>
      </c>
      <c r="I43" s="13" t="n">
        <v>152000</v>
      </c>
      <c r="J43" s="11" t="s">
        <v>26</v>
      </c>
      <c r="K43" s="11" t="s">
        <v>26</v>
      </c>
      <c r="L43" s="14" t="n">
        <v>1</v>
      </c>
      <c r="M43" s="10" t="n">
        <v>0.065210043</v>
      </c>
      <c r="N43" s="10" t="n">
        <v>0.053893</v>
      </c>
      <c r="O43" s="10" t="n">
        <v>304000</v>
      </c>
      <c r="P43" s="15" t="n">
        <v>0.21</v>
      </c>
    </row>
    <row r="44" customFormat="false" ht="37.5" hidden="false" customHeight="false" outlineLevel="0" collapsed="false">
      <c r="A44" s="11"/>
      <c r="B44" s="11" t="n">
        <v>36</v>
      </c>
      <c r="C44" s="11" t="s">
        <v>126</v>
      </c>
      <c r="D44" s="11" t="s">
        <v>133</v>
      </c>
      <c r="E44" s="11" t="s">
        <v>134</v>
      </c>
      <c r="F44" s="11"/>
      <c r="G44" s="11" t="s">
        <v>135</v>
      </c>
      <c r="H44" s="12" t="n">
        <f aca="false">ROUND(+I44*L44,0)</f>
        <v>146000</v>
      </c>
      <c r="I44" s="13" t="n">
        <v>145999.92</v>
      </c>
      <c r="J44" s="11" t="s">
        <v>26</v>
      </c>
      <c r="K44" s="11" t="s">
        <v>26</v>
      </c>
      <c r="L44" s="14" t="n">
        <v>1</v>
      </c>
      <c r="M44" s="10" t="n">
        <v>0.09610425</v>
      </c>
      <c r="N44" s="10" t="n">
        <v>0.079425</v>
      </c>
      <c r="O44" s="10" t="n">
        <v>292000</v>
      </c>
      <c r="P44" s="15" t="n">
        <v>0.21</v>
      </c>
    </row>
    <row r="45" customFormat="false" ht="19.5" hidden="false" customHeight="false" outlineLevel="0" collapsed="false">
      <c r="A45" s="11"/>
      <c r="B45" s="11" t="n">
        <v>37</v>
      </c>
      <c r="C45" s="11" t="s">
        <v>136</v>
      </c>
      <c r="D45" s="11" t="s">
        <v>137</v>
      </c>
      <c r="E45" s="11" t="s">
        <v>138</v>
      </c>
      <c r="F45" s="11"/>
      <c r="G45" s="11" t="s">
        <v>139</v>
      </c>
      <c r="H45" s="12" t="n">
        <f aca="false">ROUND(+I45*L45,0)</f>
        <v>5235</v>
      </c>
      <c r="I45" s="13" t="n">
        <v>5235</v>
      </c>
      <c r="J45" s="11" t="s">
        <v>26</v>
      </c>
      <c r="K45" s="11" t="s">
        <v>26</v>
      </c>
      <c r="L45" s="14" t="n">
        <v>1</v>
      </c>
      <c r="M45" s="10" t="n">
        <v>0.14998617</v>
      </c>
      <c r="N45" s="10" t="n">
        <v>0.123956</v>
      </c>
      <c r="O45" s="10" t="n">
        <v>10470</v>
      </c>
      <c r="P45" s="15" t="n">
        <v>0.21</v>
      </c>
    </row>
    <row r="46" customFormat="false" ht="19.5" hidden="false" customHeight="false" outlineLevel="0" collapsed="false">
      <c r="A46" s="11"/>
      <c r="B46" s="11" t="n">
        <v>38</v>
      </c>
      <c r="C46" s="11" t="s">
        <v>140</v>
      </c>
      <c r="D46" s="11" t="s">
        <v>141</v>
      </c>
      <c r="E46" s="11" t="s">
        <v>142</v>
      </c>
      <c r="F46" s="11"/>
      <c r="G46" s="11" t="s">
        <v>143</v>
      </c>
      <c r="H46" s="12" t="n">
        <f aca="false">ROUND(+I46*L46,0)</f>
        <v>10525</v>
      </c>
      <c r="I46" s="13" t="n">
        <v>10525</v>
      </c>
      <c r="J46" s="11" t="s">
        <v>26</v>
      </c>
      <c r="K46" s="11" t="s">
        <v>26</v>
      </c>
      <c r="L46" s="14" t="n">
        <v>1</v>
      </c>
      <c r="M46" s="10" t="n">
        <v>0.149987229</v>
      </c>
      <c r="N46" s="10" t="n">
        <v>0.123956</v>
      </c>
      <c r="O46" s="10" t="n">
        <v>21050</v>
      </c>
      <c r="P46" s="15" t="n">
        <v>0.21</v>
      </c>
    </row>
    <row r="47" customFormat="false" ht="28.5" hidden="false" customHeight="false" outlineLevel="0" collapsed="false">
      <c r="A47" s="11"/>
      <c r="B47" s="11" t="n">
        <v>39</v>
      </c>
      <c r="C47" s="11" t="s">
        <v>144</v>
      </c>
      <c r="D47" s="11" t="s">
        <v>145</v>
      </c>
      <c r="E47" s="11" t="s">
        <v>146</v>
      </c>
      <c r="F47" s="11"/>
      <c r="G47" s="11" t="s">
        <v>147</v>
      </c>
      <c r="H47" s="12" t="n">
        <f aca="false">ROUND(+I47*L47,0)</f>
        <v>2209</v>
      </c>
      <c r="I47" s="13" t="n">
        <v>2209</v>
      </c>
      <c r="J47" s="11" t="s">
        <v>26</v>
      </c>
      <c r="K47" s="11" t="s">
        <v>26</v>
      </c>
      <c r="L47" s="14" t="n">
        <v>1</v>
      </c>
      <c r="M47" s="10" t="n">
        <v>1.32375</v>
      </c>
      <c r="N47" s="10" t="n">
        <v>1.203409</v>
      </c>
      <c r="O47" s="10" t="n">
        <v>4418</v>
      </c>
      <c r="P47" s="15" t="n">
        <v>0.1</v>
      </c>
    </row>
    <row r="48" customFormat="false" ht="55.5" hidden="false" customHeight="false" outlineLevel="0" collapsed="false">
      <c r="A48" s="11"/>
      <c r="B48" s="11" t="n">
        <v>40</v>
      </c>
      <c r="C48" s="11" t="s">
        <v>148</v>
      </c>
      <c r="D48" s="11" t="s">
        <v>149</v>
      </c>
      <c r="E48" s="11" t="s">
        <v>150</v>
      </c>
      <c r="F48" s="11"/>
      <c r="G48" s="11" t="s">
        <v>151</v>
      </c>
      <c r="H48" s="12" t="n">
        <f aca="false">ROUND(+I48*L48,0)</f>
        <v>1029</v>
      </c>
      <c r="I48" s="18" t="n">
        <f aca="false">935*1.1</f>
        <v>1028.5</v>
      </c>
      <c r="J48" s="11" t="s">
        <v>26</v>
      </c>
      <c r="K48" s="11" t="s">
        <v>26</v>
      </c>
      <c r="L48" s="11" t="n">
        <v>1</v>
      </c>
      <c r="M48" s="10" t="n">
        <v>0.7944618</v>
      </c>
      <c r="N48" s="10" t="n">
        <v>0.65658</v>
      </c>
      <c r="O48" s="10" t="n">
        <v>2058</v>
      </c>
      <c r="P48" s="15" t="n">
        <v>0.21</v>
      </c>
    </row>
    <row r="49" customFormat="false" ht="73.5" hidden="false" customHeight="false" outlineLevel="0" collapsed="false">
      <c r="A49" s="11"/>
      <c r="B49" s="11" t="n">
        <v>41</v>
      </c>
      <c r="C49" s="11" t="s">
        <v>152</v>
      </c>
      <c r="D49" s="11" t="s">
        <v>153</v>
      </c>
      <c r="E49" s="11" t="s">
        <v>154</v>
      </c>
      <c r="F49" s="11"/>
      <c r="G49" s="11" t="s">
        <v>155</v>
      </c>
      <c r="H49" s="12" t="n">
        <f aca="false">ROUND(+I49*L49,0)</f>
        <v>220</v>
      </c>
      <c r="I49" s="18" t="n">
        <f aca="false">200*1.1</f>
        <v>220</v>
      </c>
      <c r="J49" s="11" t="s">
        <v>26</v>
      </c>
      <c r="K49" s="11" t="s">
        <v>26</v>
      </c>
      <c r="L49" s="11" t="n">
        <v>1</v>
      </c>
      <c r="M49" s="10" t="n">
        <v>1.096997979</v>
      </c>
      <c r="N49" s="10" t="n">
        <v>0.90661</v>
      </c>
      <c r="O49" s="10" t="n">
        <v>440</v>
      </c>
      <c r="P49" s="15" t="n">
        <v>0.21</v>
      </c>
    </row>
    <row r="53" customFormat="false" ht="12.8" hidden="false" customHeight="false" outlineLevel="0" collapsed="false">
      <c r="C53" s="1" t="s">
        <v>156</v>
      </c>
    </row>
    <row r="54" customFormat="false" ht="12.8" hidden="false" customHeight="false" outlineLevel="0" collapsed="false">
      <c r="C54" s="19" t="s">
        <v>157</v>
      </c>
    </row>
    <row r="59" customFormat="false" ht="12.8" hidden="false" customHeight="false" outlineLevel="0" collapsed="false">
      <c r="G59" s="20"/>
    </row>
  </sheetData>
  <autoFilter ref="A8:L50"/>
  <mergeCells count="4">
    <mergeCell ref="A5:G6"/>
    <mergeCell ref="F15:F16"/>
    <mergeCell ref="F17:F18"/>
    <mergeCell ref="F19:F21"/>
  </mergeCells>
  <printOptions headings="false" gridLines="false" gridLinesSet="true" horizontalCentered="false" verticalCentered="false"/>
  <pageMargins left="0" right="0" top="0.747916666666667" bottom="0.747916666666667" header="0.511805555555555" footer="0.511805555555555"/>
  <pageSetup paperSize="1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</TotalTime>
  <Application>LibreOffice/6.3.4.2$Windows_X86_64 LibreOffice_project/60da17e045e08f1793c57c00ba83cdfce946d0aa</Application>
  <Company>Servicio Andaluz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2023-02-06T07:00:31Z</dcterms:created>
  <dc:creator>Seco De Herrera Donoso, Pilar</dc:creator>
  <dc:description/>
  <dc:language>es-ES</dc:language>
  <cp:lastModifiedBy/>
  <cp:lastPrinted>2023-05-10T06:44:23Z</cp:lastPrinted>
  <dcterms:modified xsi:type="dcterms:W3CDTF">2023-08-29T09:58:14Z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Servicio Andaluz de Salud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