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PRESUPUESTO" sheetId="1" r:id="rId1"/>
  </sheets>
  <calcPr calcId="145621"/>
</workbook>
</file>

<file path=xl/calcChain.xml><?xml version="1.0" encoding="utf-8"?>
<calcChain xmlns="http://schemas.openxmlformats.org/spreadsheetml/2006/main">
  <c r="H21" i="1" l="1"/>
  <c r="K22" i="1"/>
  <c r="J21" i="1" s="1"/>
  <c r="H22" i="1"/>
  <c r="K19" i="1"/>
  <c r="H19" i="1"/>
  <c r="K17" i="1"/>
  <c r="H17" i="1"/>
  <c r="K15" i="1"/>
  <c r="H15" i="1"/>
  <c r="K13" i="1"/>
  <c r="H13" i="1"/>
  <c r="H12" i="1" s="1"/>
  <c r="G5" i="1" s="1"/>
  <c r="G9" i="1" l="1"/>
  <c r="H7" i="1"/>
  <c r="J12" i="1"/>
  <c r="K5" i="1" s="1"/>
  <c r="L7" i="1" s="1"/>
  <c r="K9" i="1" l="1"/>
</calcChain>
</file>

<file path=xl/sharedStrings.xml><?xml version="1.0" encoding="utf-8"?>
<sst xmlns="http://schemas.openxmlformats.org/spreadsheetml/2006/main" count="42" uniqueCount="33">
  <si>
    <t>Código</t>
  </si>
  <si>
    <t>Resumen</t>
  </si>
  <si>
    <t>Ud</t>
  </si>
  <si>
    <t>Cantidad</t>
  </si>
  <si>
    <t>Precio</t>
  </si>
  <si>
    <t>Importe</t>
  </si>
  <si>
    <t>GESTIONES PREVIAS</t>
  </si>
  <si>
    <t>01.01</t>
  </si>
  <si>
    <t>u</t>
  </si>
  <si>
    <t>01</t>
  </si>
  <si>
    <t>01.02</t>
  </si>
  <si>
    <t>01.03</t>
  </si>
  <si>
    <t>01.04</t>
  </si>
  <si>
    <t>GESTIONES EN CARRETERAS</t>
  </si>
  <si>
    <t>ESTUDIO HIDROGEOLÓGICO</t>
  </si>
  <si>
    <t>02.01</t>
  </si>
  <si>
    <t>LEGALIZACIÓN</t>
  </si>
  <si>
    <t>LEGALIZACIÓN DEL POZO</t>
  </si>
  <si>
    <t>DE GESTIONES NECESARIAS CON LOS ORGANISMOS QUE REGULAN LAS CARRETERAS HU-8117 Y N-433, PARA OBTENER CUANTOS PERMISOS O AUTORIZACIONES SEAN NECESARIAS PARA LA EJECUCIÓN DE UN POZO EN EL LUGAR DESIGNADO.
NO ESTÁN INCLUÍDAS EN LA PARTIDA LAS TASAS O IMPUESTOS QUE PUEDAN GENERAR DICHOS ORGANISMOS, QUE CORRERÁN POR CUENTA DE LA PROPIEDAD.
MEDIDA LA UNIDAD EJECUTADA.</t>
  </si>
  <si>
    <t>DE ESTUDIO HIDROGEOLÓGICO EN EL QUE SE PONGA DE MANIFIESTO QUE NO SE PERJUDICARÁ EL POZO EXISTENTE A MENOS DE 100 M DEL QUE SE CONSTRUYA, CONFORME A LAS EXIGENCIAS DE LA CONFEDERACIÓN HIDROGRÁFICA DEL GUADIANA Y DE LA NORMATIVA VIGENTE.
SE INCLUYE DENTRO DE LA PARTIDA TODA LA GESTIÓN DE LA COMUNICACIÓN CON EL ORGANISMO DE CUENCA, LA PRESENTACIÓN DEL ESTUDIO Y CUANTOS REQUERIMIENTOS SEAN NECESARIOS CONTESTAR.
NO ESTÁN INCLUÍDOS EN LA PARTIDA LAS TASAS O IMPUESTOS QUE PUEDA GENERAR EL ORGANISMO DE CUENCA, QUE CORRERÁN POR CUENTA DE LA PROPIEDAD.
EL ESTUDIO HIDROGEOLÓGICO NO SE REALIZARÁ SI NO ES REQUERIDO O SE EJECUTA EL POZO A UNA DISTANCIA SUPERIOR A LOS 100 M DE OTRO POZO.
MEDIDA LA UNIDAD EJECUTADA.</t>
  </si>
  <si>
    <t>DE LEGALIZACIÓN DE POZO DE CAPTACIÓN DE AGUAS SUBTERRÁNEAS EN EL DEPARTAMENTO DE MINAS DE LA CONSEJERÍA DE TRANSFORMACIÓN ECONÓMICA, INDUSTRIA, CONOCIMIENTO Y UNIVERSIDADES DE LA JUNTA DE ANDALUCÍA:
- SOLICITUD DE PUESTA EN SERVICIO.
- CERTIFICADO FINAL DE OBRA SUSCRITO POR LA DIRECCIÓN FACULTATIVA TANTO DEL PROYECTO DE EJECUCIÓN DEL POZO COMO DEL PROYECTO DE BAJA TENSIÓN.
- GESTIÓN DE TASAS. EL PAGO LO REALIZARÁ LA PROPIEDAD.
SE INCLUYE EN ESTA PARTIDA CUANTAS GESTIONES Y REQUERIMIENTOS SEAN NECESARIOS PARA RECIBIR LA DOCUMENTACIÓN DE LEGALIZACIÓN DEL POZO EJECUTADO.
MEDIDA LA UNIDAD EJECUTADA.</t>
  </si>
  <si>
    <t>PRESTACIÓN DE LOS SERVICIOS DE OBTENCIÓN DE LOS PERMISOS NECESARIOS EN LOS ORGANISMOS OFICIALES CORRESPONDIENTES, LA DIRECCIÓN DE OBRA, LA DIRECCIÓN DE EJECUCIÓN DE OBRA Y LA CORRDINACIÓN DE SEGURIDAD Y SALUD, PARA LA EJEUCIÓN DE UN POZO DE APROVECHAMIENTO DE AGUAS SUBTERRÁNEAS EN LA ESTACIÓN ITV DE GALAROZA (HUELVA)</t>
  </si>
  <si>
    <t>PRESUPUESTO DE LICITACIÓN</t>
  </si>
  <si>
    <t>IMPORTE</t>
  </si>
  <si>
    <t>IVA</t>
  </si>
  <si>
    <t>TOTAL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</si>
  <si>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rgb="FFFF0000"/>
        <rFont val="Calibri"/>
        <family val="2"/>
        <scheme val="minor"/>
      </rPr>
      <t xml:space="preserve">
Rellenar los datos de las casillas sombreadas en amarillo</t>
    </r>
  </si>
  <si>
    <t>EMPRESA</t>
  </si>
  <si>
    <t>CIF</t>
  </si>
  <si>
    <t>DE REALIZACIÓN DE GESTIONES PREVIAS A LA CONSTRUCCIÓN DE UN POZO DE CAPTACIÓN DE AGUAS SUBTERRÁNEAS EN LOS SIGUIENTES ORGANISMOS:
CONFEDERACIÓN HIDROGRÁFICA DEL GUADIANA: 
- COMUNICACIÓN DE ALUMBRAMIENTO PARA VOLUMEN INFERIOR A 7.000 M3/AÑO.
- PLANOS DE APROVECHAMIENTO.
- REDACCIÓN DE MEMORIA JUSTIFICATIVA DE CAUDALES Y CONSUMOS PARA UN VOLUMEN INFERIOR A 7.000 M3/AÑO.
DEPARTAMENTO DE MINAS DE LA CONSEJERÍA DE TRANSFORMACIÓN ECONÓMICA, INDUSTRIA, CONOCIMIENTO Y UNIVERSIDADES DE LA JUNTA DE ANDALUCÍA:
- REDACCIÓN DE PROYECTO DE CONSTRUCCIÓN DE POZO Y DE BAJA TENSIÓN.
- PLANIMETRÍA CORRESPONDIENTE Y ESPECÍFICA.
- DOCUMENTO DE SEGURIDAD Y SALUD Y EVALUACIÓN DE RIESGOS.
- DIRECCIÓN TÉCNICA.
SE INCLUYE EN ESTA PARTIDA CUANTAS GESTIONES Y REQUERIMIENTOS SEAN NECESARIOS PREVIOS A LA EJECUCIÓN DEL POZO Y PARA SU POSTERIOR LEGALIZACIÓN, ASÍ COMO IMPORTE DE VISADOS DE PROYECTOS, COPIAS, ETC.
MEDIDA LA UNIDAD EJECUTADA.</t>
  </si>
  <si>
    <t>GESTIONES PREVIAS EN CHG Y MINAS</t>
  </si>
  <si>
    <t>INFORME GEORRADAR</t>
  </si>
  <si>
    <t>DE GESTIONES NECESARIAS PARA OBTENER UN INFORME DE GEORRADAR QUE PERMITA CONOCER LA EXISTENCIA DE AGUAS SUBTERRÁNEAS Y EL MEJOR LUGAR PARA HACER LA PERFORACIÓN.
ESTE INFORME DEBE PROPORCIONAR SUFICIENTE INFORMACIÓN PARA HACER UN ESTUDIO HIDROGEOLÓGICO EN EL CASO QUE FUERA NECESARIO POR CONSTRUCCIÓN DEL POZO A MENOS DE 100 METROS DE OTRO POZO EXISTENTE.
LA PARTIDA INCLUYE EL PROPIO COSTE DEL INFORME DEL GEORRADAR, ASÍ COMO LA GESTIÓN Y EL TRÁMITE DEL MISMO.
LA PARTIDA INCLUYE UN CROQUIS/PLANO CON LA POSIBLE O POSIBLES UBICACIONES PREFERENTES PARA LA UBICACIÓN DEL POZO.
MEDIDA LA UNIDAD EJECUTADA.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</si>
</sst>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6">
    <xf numFmtId="0" fontId="0" fillId="0" borderId="0" xfId="0"/>
    <xf numFmtId="2" fontId="5" fillId="4" borderId="12" xfId="3" applyNumberFormat="1" applyFont="1" applyBorder="1" applyAlignment="1" applyProtection="1">
      <alignment horizontal="left" vertical="center" indent="1" shrinkToFit="1"/>
    </xf>
    <xf numFmtId="2" fontId="3" fillId="5" borderId="10" xfId="4" applyNumberFormat="1" applyFont="1" applyBorder="1" applyAlignment="1" applyProtection="1">
      <alignment horizontal="left" vertical="center" indent="1" shrinkToFit="1"/>
    </xf>
    <xf numFmtId="2" fontId="3" fillId="5" borderId="10" xfId="4" applyNumberFormat="1" applyFont="1" applyBorder="1" applyAlignment="1" applyProtection="1">
      <alignment horizontal="right" vertical="center" indent="1" shrinkToFit="1"/>
    </xf>
    <xf numFmtId="2" fontId="3" fillId="5" borderId="9" xfId="4" applyNumberFormat="1" applyFont="1" applyBorder="1" applyAlignment="1" applyProtection="1">
      <alignment horizontal="right" vertical="center" indent="1" shrinkToFit="1"/>
    </xf>
    <xf numFmtId="165" fontId="5" fillId="4" borderId="12" xfId="3" applyNumberFormat="1" applyFont="1" applyBorder="1" applyAlignment="1" applyProtection="1">
      <alignment horizontal="left" vertical="center" indent="1" shrinkToFit="1"/>
    </xf>
    <xf numFmtId="0" fontId="0" fillId="8" borderId="2" xfId="0" applyFill="1" applyBorder="1" applyAlignment="1" applyProtection="1">
      <alignment vertical="center"/>
    </xf>
    <xf numFmtId="0" fontId="0" fillId="8" borderId="19" xfId="0" applyFill="1" applyBorder="1" applyAlignment="1" applyProtection="1">
      <alignment vertical="center"/>
    </xf>
    <xf numFmtId="0" fontId="0" fillId="8" borderId="3" xfId="0" applyFill="1" applyBorder="1" applyAlignment="1" applyProtection="1">
      <alignment vertical="center"/>
    </xf>
    <xf numFmtId="0" fontId="0" fillId="8" borderId="0" xfId="0" applyFill="1" applyAlignment="1" applyProtection="1">
      <alignment vertical="center"/>
    </xf>
    <xf numFmtId="0" fontId="0" fillId="8" borderId="4" xfId="0" applyFill="1" applyBorder="1" applyAlignment="1" applyProtection="1">
      <alignment vertical="center"/>
    </xf>
    <xf numFmtId="0" fontId="0" fillId="8" borderId="0" xfId="0" applyFill="1" applyBorder="1" applyAlignment="1" applyProtection="1">
      <alignment vertical="center"/>
    </xf>
    <xf numFmtId="0" fontId="5" fillId="4" borderId="9" xfId="3" applyFont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vertical="center"/>
    </xf>
    <xf numFmtId="0" fontId="5" fillId="7" borderId="9" xfId="6" applyFont="1" applyBorder="1" applyAlignment="1" applyProtection="1">
      <alignment horizontal="left" vertical="center" indent="1"/>
    </xf>
    <xf numFmtId="0" fontId="5" fillId="4" borderId="9" xfId="3" applyFont="1" applyBorder="1" applyAlignment="1" applyProtection="1">
      <alignment horizontal="left" vertical="center" indent="1"/>
    </xf>
    <xf numFmtId="0" fontId="5" fillId="6" borderId="9" xfId="5" applyFont="1" applyBorder="1" applyAlignment="1" applyProtection="1">
      <alignment horizontal="left" vertical="center" indent="1"/>
    </xf>
    <xf numFmtId="9" fontId="0" fillId="8" borderId="9" xfId="0" applyNumberFormat="1" applyFill="1" applyBorder="1" applyAlignment="1" applyProtection="1">
      <alignment horizontal="right" vertical="center" indent="1"/>
    </xf>
    <xf numFmtId="164" fontId="0" fillId="8" borderId="9" xfId="0" applyNumberFormat="1" applyFill="1" applyBorder="1" applyAlignment="1" applyProtection="1">
      <alignment horizontal="right" vertical="center" indent="1"/>
    </xf>
    <xf numFmtId="0" fontId="5" fillId="3" borderId="9" xfId="2" applyFont="1" applyBorder="1" applyAlignment="1" applyProtection="1">
      <alignment horizontal="left" vertical="center" indent="1"/>
    </xf>
    <xf numFmtId="9" fontId="0" fillId="8" borderId="0" xfId="0" applyNumberFormat="1" applyFill="1" applyBorder="1" applyAlignment="1" applyProtection="1">
      <alignment vertical="center"/>
    </xf>
    <xf numFmtId="164" fontId="5" fillId="4" borderId="12" xfId="3" applyNumberFormat="1" applyFont="1" applyBorder="1" applyAlignment="1" applyProtection="1">
      <alignment horizontal="left" vertical="center" indent="1"/>
    </xf>
    <xf numFmtId="0" fontId="0" fillId="8" borderId="9" xfId="0" applyFill="1" applyBorder="1" applyAlignment="1" applyProtection="1">
      <alignment horizontal="left" vertical="center" indent="1"/>
    </xf>
    <xf numFmtId="0" fontId="0" fillId="8" borderId="9" xfId="0" applyFill="1" applyBorder="1" applyAlignment="1" applyProtection="1">
      <alignment horizontal="right" vertical="center" indent="1"/>
    </xf>
    <xf numFmtId="164" fontId="0" fillId="8" borderId="9" xfId="0" applyNumberFormat="1" applyFill="1" applyBorder="1" applyAlignment="1" applyProtection="1">
      <alignment horizontal="left" vertical="center" indent="1"/>
    </xf>
    <xf numFmtId="164" fontId="0" fillId="8" borderId="9" xfId="0" applyNumberFormat="1" applyFill="1" applyBorder="1" applyAlignment="1" applyProtection="1">
      <alignment horizontal="right" vertical="center"/>
    </xf>
    <xf numFmtId="164" fontId="5" fillId="4" borderId="12" xfId="3" applyNumberFormat="1" applyFont="1" applyBorder="1" applyAlignment="1" applyProtection="1">
      <alignment horizontal="right" vertical="center" indent="1"/>
    </xf>
    <xf numFmtId="0" fontId="0" fillId="8" borderId="5" xfId="0" applyFill="1" applyBorder="1" applyAlignment="1" applyProtection="1">
      <alignment vertical="center"/>
    </xf>
    <xf numFmtId="0" fontId="0" fillId="8" borderId="20" xfId="0" applyFill="1" applyBorder="1" applyAlignment="1" applyProtection="1">
      <alignment vertical="center"/>
    </xf>
    <xf numFmtId="0" fontId="0" fillId="8" borderId="6" xfId="0" applyFill="1" applyBorder="1" applyAlignment="1" applyProtection="1">
      <alignment vertical="center"/>
    </xf>
    <xf numFmtId="164" fontId="9" fillId="8" borderId="9" xfId="1" applyNumberFormat="1" applyFont="1" applyFill="1" applyBorder="1" applyAlignment="1" applyProtection="1">
      <alignment horizontal="right" vertical="center" indent="1"/>
      <protection locked="0"/>
    </xf>
    <xf numFmtId="2" fontId="3" fillId="5" borderId="10" xfId="4" applyNumberFormat="1" applyFont="1" applyBorder="1" applyAlignment="1" applyProtection="1">
      <alignment horizontal="left" vertical="center" indent="1" shrinkToFit="1"/>
    </xf>
    <xf numFmtId="2" fontId="3" fillId="5" borderId="8" xfId="4" applyNumberFormat="1" applyFont="1" applyBorder="1" applyAlignment="1" applyProtection="1">
      <alignment horizontal="left" vertical="center" indent="1" shrinkToFit="1"/>
    </xf>
    <xf numFmtId="0" fontId="5" fillId="4" borderId="12" xfId="3" applyFont="1" applyBorder="1" applyAlignment="1" applyProtection="1">
      <alignment horizontal="left" vertical="center" indent="1"/>
    </xf>
    <xf numFmtId="0" fontId="0" fillId="8" borderId="7" xfId="0" applyFill="1" applyBorder="1" applyAlignment="1" applyProtection="1">
      <alignment horizontal="left" vertical="top" wrapText="1" indent="1"/>
    </xf>
    <xf numFmtId="0" fontId="0" fillId="8" borderId="11" xfId="0" applyFill="1" applyBorder="1" applyAlignment="1" applyProtection="1">
      <alignment horizontal="left" vertical="top" wrapText="1" indent="1"/>
    </xf>
    <xf numFmtId="164" fontId="5" fillId="4" borderId="10" xfId="3" applyNumberFormat="1" applyFont="1" applyBorder="1" applyAlignment="1" applyProtection="1">
      <alignment horizontal="right" vertical="center" indent="1"/>
    </xf>
    <xf numFmtId="164" fontId="5" fillId="4" borderId="8" xfId="3" applyNumberFormat="1" applyFont="1" applyBorder="1" applyAlignment="1" applyProtection="1">
      <alignment horizontal="right" vertical="center" indent="1"/>
    </xf>
    <xf numFmtId="0" fontId="0" fillId="8" borderId="10" xfId="0" applyFill="1" applyBorder="1" applyAlignment="1" applyProtection="1">
      <alignment horizontal="left" vertical="center" indent="1"/>
    </xf>
    <xf numFmtId="0" fontId="0" fillId="8" borderId="8" xfId="0" applyFill="1" applyBorder="1" applyAlignment="1" applyProtection="1">
      <alignment horizontal="left" vertical="center" indent="1"/>
    </xf>
    <xf numFmtId="164" fontId="5" fillId="3" borderId="10" xfId="2" applyNumberFormat="1" applyFont="1" applyBorder="1" applyAlignment="1" applyProtection="1">
      <alignment horizontal="right" vertical="center" indent="1"/>
    </xf>
    <xf numFmtId="164" fontId="5" fillId="3" borderId="8" xfId="2" applyNumberFormat="1" applyFont="1" applyBorder="1" applyAlignment="1" applyProtection="1">
      <alignment horizontal="right" vertical="center" indent="1"/>
    </xf>
    <xf numFmtId="164" fontId="5" fillId="3" borderId="9" xfId="2" applyNumberFormat="1" applyFont="1" applyBorder="1" applyAlignment="1" applyProtection="1">
      <alignment horizontal="right" vertical="center" indent="1"/>
    </xf>
    <xf numFmtId="0" fontId="9" fillId="8" borderId="10" xfId="1" applyFont="1" applyFill="1" applyBorder="1" applyAlignment="1" applyProtection="1">
      <alignment horizontal="center" vertical="center"/>
      <protection locked="0"/>
    </xf>
    <xf numFmtId="0" fontId="9" fillId="8" borderId="8" xfId="1" applyFont="1" applyFill="1" applyBorder="1" applyAlignment="1" applyProtection="1">
      <alignment horizontal="center" vertical="center"/>
      <protection locked="0"/>
    </xf>
    <xf numFmtId="2" fontId="5" fillId="4" borderId="0" xfId="3" applyNumberFormat="1" applyFont="1" applyBorder="1" applyAlignment="1" applyProtection="1">
      <alignment horizontal="left" vertical="center" wrapText="1" indent="1"/>
    </xf>
    <xf numFmtId="0" fontId="5" fillId="7" borderId="9" xfId="6" applyFont="1" applyBorder="1" applyAlignment="1" applyProtection="1">
      <alignment horizontal="center" vertical="center"/>
    </xf>
    <xf numFmtId="164" fontId="5" fillId="6" borderId="10" xfId="5" applyNumberFormat="1" applyFont="1" applyBorder="1" applyAlignment="1" applyProtection="1">
      <alignment horizontal="right" vertical="center" indent="1"/>
    </xf>
    <xf numFmtId="164" fontId="5" fillId="6" borderId="8" xfId="5" applyNumberFormat="1" applyFont="1" applyBorder="1" applyAlignment="1" applyProtection="1">
      <alignment horizontal="right" vertical="center" indent="1"/>
    </xf>
    <xf numFmtId="164" fontId="5" fillId="6" borderId="9" xfId="5" applyNumberFormat="1" applyFont="1" applyBorder="1" applyAlignment="1" applyProtection="1">
      <alignment horizontal="right" vertical="center" indent="1"/>
    </xf>
    <xf numFmtId="0" fontId="4" fillId="8" borderId="13" xfId="0" applyFont="1" applyFill="1" applyBorder="1" applyAlignment="1" applyProtection="1">
      <alignment horizontal="left" vertical="center" wrapText="1" indent="1"/>
    </xf>
    <xf numFmtId="0" fontId="4" fillId="8" borderId="14" xfId="0" applyFont="1" applyFill="1" applyBorder="1" applyAlignment="1" applyProtection="1">
      <alignment horizontal="left" vertical="center" indent="1"/>
    </xf>
    <xf numFmtId="0" fontId="4" fillId="8" borderId="15" xfId="0" applyFont="1" applyFill="1" applyBorder="1" applyAlignment="1" applyProtection="1">
      <alignment horizontal="left" vertical="center" indent="1"/>
    </xf>
    <xf numFmtId="0" fontId="4" fillId="8" borderId="16" xfId="0" applyFont="1" applyFill="1" applyBorder="1" applyAlignment="1" applyProtection="1">
      <alignment horizontal="left" vertical="center" indent="1"/>
    </xf>
    <xf numFmtId="0" fontId="4" fillId="8" borderId="17" xfId="0" applyFont="1" applyFill="1" applyBorder="1" applyAlignment="1" applyProtection="1">
      <alignment horizontal="left" vertical="center" indent="1"/>
    </xf>
    <xf numFmtId="0" fontId="4" fillId="8" borderId="18" xfId="0" applyFont="1" applyFill="1" applyBorder="1" applyAlignment="1" applyProtection="1">
      <alignment horizontal="left" vertical="center" indent="1"/>
    </xf>
  </cellXfs>
  <cellStyles count="9">
    <cellStyle name="20% - Énfasis1" xfId="2" builtinId="30"/>
    <cellStyle name="20% - Énfasis5" xfId="5" builtinId="46"/>
    <cellStyle name="40% - Énfasis1" xfId="3" builtinId="31"/>
    <cellStyle name="40% - Énfasis5" xfId="6" builtinId="47"/>
    <cellStyle name="Énfasis4" xfId="4" builtinId="41"/>
    <cellStyle name="Neutral" xfId="1" builtinId="28"/>
    <cellStyle name="Normal" xfId="0" builtinId="0"/>
    <cellStyle name="Normal 2" xfId="7"/>
    <cellStyle name="Porcentaje 2" xfId="8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EB9C"/>
      <color rgb="FF9C65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J13" sqref="J13"/>
    </sheetView>
  </sheetViews>
  <sheetFormatPr baseColWidth="10" defaultColWidth="0" defaultRowHeight="15" zeroHeight="1" x14ac:dyDescent="0.25"/>
  <cols>
    <col min="1" max="1" width="2" style="9" customWidth="1"/>
    <col min="2" max="2" width="11.42578125" style="9" customWidth="1"/>
    <col min="3" max="3" width="73.28515625" style="9" customWidth="1"/>
    <col min="4" max="4" width="2.140625" style="9" customWidth="1"/>
    <col min="5" max="5" width="6.42578125" style="9" customWidth="1"/>
    <col min="6" max="6" width="11.42578125" style="9" customWidth="1"/>
    <col min="7" max="8" width="13.85546875" style="9" customWidth="1"/>
    <col min="9" max="9" width="2.42578125" style="9" customWidth="1"/>
    <col min="10" max="11" width="13.85546875" style="9" customWidth="1"/>
    <col min="12" max="12" width="11.42578125" style="9" customWidth="1"/>
    <col min="13" max="13" width="2.42578125" style="9" customWidth="1"/>
    <col min="14" max="16384" width="11.42578125" style="9" hidden="1"/>
  </cols>
  <sheetData>
    <row r="1" spans="1:13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ht="70.5" customHeight="1" x14ac:dyDescent="0.25">
      <c r="A2" s="10"/>
      <c r="B2" s="45" t="s">
        <v>21</v>
      </c>
      <c r="C2" s="45"/>
      <c r="D2" s="11"/>
      <c r="E2" s="11"/>
      <c r="F2" s="46" t="s">
        <v>22</v>
      </c>
      <c r="G2" s="46"/>
      <c r="H2" s="46"/>
      <c r="I2" s="11"/>
      <c r="J2" s="12" t="s">
        <v>27</v>
      </c>
      <c r="K2" s="43"/>
      <c r="L2" s="44"/>
      <c r="M2" s="13"/>
    </row>
    <row r="3" spans="1:13" ht="22.5" customHeight="1" x14ac:dyDescent="0.25">
      <c r="A3" s="10"/>
      <c r="B3" s="45"/>
      <c r="C3" s="45"/>
      <c r="D3" s="11"/>
      <c r="E3" s="11"/>
      <c r="F3" s="46"/>
      <c r="G3" s="46"/>
      <c r="H3" s="46"/>
      <c r="I3" s="11"/>
      <c r="J3" s="12" t="s">
        <v>28</v>
      </c>
      <c r="K3" s="43"/>
      <c r="L3" s="44"/>
      <c r="M3" s="13"/>
    </row>
    <row r="4" spans="1:13" ht="8.25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3"/>
    </row>
    <row r="5" spans="1:13" x14ac:dyDescent="0.25">
      <c r="A5" s="10"/>
      <c r="B5" s="50" t="s">
        <v>26</v>
      </c>
      <c r="C5" s="51"/>
      <c r="D5" s="11"/>
      <c r="E5" s="11"/>
      <c r="F5" s="14" t="s">
        <v>23</v>
      </c>
      <c r="G5" s="47">
        <f>SUM(H12,H21)</f>
        <v>3477.7400000000002</v>
      </c>
      <c r="H5" s="48"/>
      <c r="I5" s="11"/>
      <c r="J5" s="15" t="s">
        <v>23</v>
      </c>
      <c r="K5" s="40">
        <f>SUM(J12,J21)</f>
        <v>0</v>
      </c>
      <c r="L5" s="41"/>
      <c r="M5" s="13"/>
    </row>
    <row r="6" spans="1:13" ht="8.25" customHeight="1" x14ac:dyDescent="0.25">
      <c r="A6" s="10"/>
      <c r="B6" s="52"/>
      <c r="C6" s="53"/>
      <c r="D6" s="11"/>
      <c r="E6" s="11"/>
      <c r="F6" s="11"/>
      <c r="G6" s="11"/>
      <c r="H6" s="11"/>
      <c r="I6" s="11"/>
      <c r="J6" s="11"/>
      <c r="K6" s="11"/>
      <c r="L6" s="11"/>
      <c r="M6" s="13"/>
    </row>
    <row r="7" spans="1:13" x14ac:dyDescent="0.25">
      <c r="A7" s="10"/>
      <c r="B7" s="52"/>
      <c r="C7" s="53"/>
      <c r="D7" s="11"/>
      <c r="E7" s="11"/>
      <c r="F7" s="16" t="s">
        <v>24</v>
      </c>
      <c r="G7" s="17">
        <v>0.21</v>
      </c>
      <c r="H7" s="18">
        <f>G5*0.21</f>
        <v>730.32540000000006</v>
      </c>
      <c r="I7" s="11"/>
      <c r="J7" s="19" t="s">
        <v>24</v>
      </c>
      <c r="K7" s="17">
        <v>0.21</v>
      </c>
      <c r="L7" s="18">
        <f>K5*0.21</f>
        <v>0</v>
      </c>
      <c r="M7" s="13"/>
    </row>
    <row r="8" spans="1:13" ht="8.25" customHeight="1" x14ac:dyDescent="0.25">
      <c r="A8" s="10"/>
      <c r="B8" s="52"/>
      <c r="C8" s="53"/>
      <c r="D8" s="11"/>
      <c r="E8" s="11"/>
      <c r="F8" s="11"/>
      <c r="G8" s="20"/>
      <c r="H8" s="11"/>
      <c r="I8" s="11"/>
      <c r="J8" s="11"/>
      <c r="K8" s="20"/>
      <c r="L8" s="11"/>
      <c r="M8" s="13"/>
    </row>
    <row r="9" spans="1:13" x14ac:dyDescent="0.25">
      <c r="A9" s="10"/>
      <c r="B9" s="54"/>
      <c r="C9" s="55"/>
      <c r="D9" s="11"/>
      <c r="E9" s="11"/>
      <c r="F9" s="14" t="s">
        <v>25</v>
      </c>
      <c r="G9" s="49">
        <f>G5*1.21</f>
        <v>4208.0654000000004</v>
      </c>
      <c r="H9" s="49"/>
      <c r="I9" s="11"/>
      <c r="J9" s="15" t="s">
        <v>25</v>
      </c>
      <c r="K9" s="42">
        <f>K5*1.21</f>
        <v>0</v>
      </c>
      <c r="L9" s="42"/>
      <c r="M9" s="13"/>
    </row>
    <row r="10" spans="1:13" ht="8.25" customHeigh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3"/>
    </row>
    <row r="11" spans="1:13" ht="21" customHeight="1" x14ac:dyDescent="0.25">
      <c r="A11" s="10"/>
      <c r="B11" s="2" t="s">
        <v>0</v>
      </c>
      <c r="C11" s="31" t="s">
        <v>1</v>
      </c>
      <c r="D11" s="32"/>
      <c r="E11" s="2" t="s">
        <v>2</v>
      </c>
      <c r="F11" s="3" t="s">
        <v>3</v>
      </c>
      <c r="G11" s="3" t="s">
        <v>4</v>
      </c>
      <c r="H11" s="4" t="s">
        <v>5</v>
      </c>
      <c r="I11" s="11"/>
      <c r="J11" s="3" t="s">
        <v>4</v>
      </c>
      <c r="K11" s="4" t="s">
        <v>5</v>
      </c>
      <c r="L11" s="11"/>
      <c r="M11" s="13"/>
    </row>
    <row r="12" spans="1:13" x14ac:dyDescent="0.25">
      <c r="A12" s="10"/>
      <c r="B12" s="1" t="s">
        <v>9</v>
      </c>
      <c r="C12" s="33" t="s">
        <v>6</v>
      </c>
      <c r="D12" s="33"/>
      <c r="E12" s="33"/>
      <c r="F12" s="33"/>
      <c r="G12" s="33"/>
      <c r="H12" s="21">
        <f>SUM(H13,H15,H17,H19)</f>
        <v>2977.7400000000002</v>
      </c>
      <c r="I12" s="11"/>
      <c r="J12" s="36">
        <f>SUM(K13,K15,K17,K19)</f>
        <v>0</v>
      </c>
      <c r="K12" s="37"/>
      <c r="L12" s="11"/>
      <c r="M12" s="13"/>
    </row>
    <row r="13" spans="1:13" x14ac:dyDescent="0.25">
      <c r="A13" s="10"/>
      <c r="B13" s="22" t="s">
        <v>7</v>
      </c>
      <c r="C13" s="38" t="s">
        <v>31</v>
      </c>
      <c r="D13" s="39"/>
      <c r="E13" s="22" t="s">
        <v>8</v>
      </c>
      <c r="F13" s="23">
        <v>1</v>
      </c>
      <c r="G13" s="18">
        <v>499.14</v>
      </c>
      <c r="H13" s="18">
        <f>F13*G13</f>
        <v>499.14</v>
      </c>
      <c r="I13" s="11"/>
      <c r="J13" s="30"/>
      <c r="K13" s="18">
        <f>F13*J13</f>
        <v>0</v>
      </c>
      <c r="L13" s="11"/>
      <c r="M13" s="13"/>
    </row>
    <row r="14" spans="1:13" ht="144.75" customHeight="1" x14ac:dyDescent="0.25">
      <c r="A14" s="10"/>
      <c r="B14" s="11"/>
      <c r="C14" s="34" t="s">
        <v>32</v>
      </c>
      <c r="D14" s="34"/>
      <c r="E14" s="34"/>
      <c r="F14" s="34"/>
      <c r="G14" s="34"/>
      <c r="H14" s="11"/>
      <c r="I14" s="11"/>
      <c r="J14" s="11"/>
      <c r="K14" s="11"/>
      <c r="L14" s="11"/>
      <c r="M14" s="13"/>
    </row>
    <row r="15" spans="1:13" x14ac:dyDescent="0.25">
      <c r="A15" s="10"/>
      <c r="B15" s="22" t="s">
        <v>10</v>
      </c>
      <c r="C15" s="38" t="s">
        <v>30</v>
      </c>
      <c r="D15" s="39"/>
      <c r="E15" s="22" t="s">
        <v>8</v>
      </c>
      <c r="F15" s="23">
        <v>1</v>
      </c>
      <c r="G15" s="18">
        <v>1487.16</v>
      </c>
      <c r="H15" s="24">
        <f>F15*G15</f>
        <v>1487.16</v>
      </c>
      <c r="I15" s="11"/>
      <c r="J15" s="30"/>
      <c r="K15" s="18">
        <f>F15*J15</f>
        <v>0</v>
      </c>
      <c r="L15" s="11"/>
      <c r="M15" s="13"/>
    </row>
    <row r="16" spans="1:13" ht="249.75" customHeight="1" x14ac:dyDescent="0.25">
      <c r="A16" s="10"/>
      <c r="B16" s="11"/>
      <c r="C16" s="34" t="s">
        <v>29</v>
      </c>
      <c r="D16" s="34"/>
      <c r="E16" s="34"/>
      <c r="F16" s="34"/>
      <c r="G16" s="34"/>
      <c r="H16" s="11"/>
      <c r="I16" s="11"/>
      <c r="J16" s="11"/>
      <c r="K16" s="11"/>
      <c r="L16" s="11"/>
      <c r="M16" s="13"/>
    </row>
    <row r="17" spans="1:13" x14ac:dyDescent="0.25">
      <c r="A17" s="10"/>
      <c r="B17" s="22" t="s">
        <v>11</v>
      </c>
      <c r="C17" s="38" t="s">
        <v>13</v>
      </c>
      <c r="D17" s="39"/>
      <c r="E17" s="22" t="s">
        <v>8</v>
      </c>
      <c r="F17" s="23">
        <v>1</v>
      </c>
      <c r="G17" s="18">
        <v>330.48</v>
      </c>
      <c r="H17" s="24">
        <f>F17*G17</f>
        <v>330.48</v>
      </c>
      <c r="I17" s="11"/>
      <c r="J17" s="30"/>
      <c r="K17" s="18">
        <f>F17*J17</f>
        <v>0</v>
      </c>
      <c r="L17" s="11"/>
      <c r="M17" s="13"/>
    </row>
    <row r="18" spans="1:13" ht="100.5" customHeight="1" x14ac:dyDescent="0.25">
      <c r="A18" s="10"/>
      <c r="B18" s="11"/>
      <c r="C18" s="34" t="s">
        <v>18</v>
      </c>
      <c r="D18" s="34"/>
      <c r="E18" s="34"/>
      <c r="F18" s="34"/>
      <c r="G18" s="34"/>
      <c r="H18" s="11"/>
      <c r="I18" s="11"/>
      <c r="J18" s="11"/>
      <c r="K18" s="11"/>
      <c r="L18" s="11"/>
      <c r="M18" s="13"/>
    </row>
    <row r="19" spans="1:13" x14ac:dyDescent="0.25">
      <c r="A19" s="10"/>
      <c r="B19" s="22" t="s">
        <v>12</v>
      </c>
      <c r="C19" s="38" t="s">
        <v>14</v>
      </c>
      <c r="D19" s="39"/>
      <c r="E19" s="22" t="s">
        <v>8</v>
      </c>
      <c r="F19" s="23">
        <v>1</v>
      </c>
      <c r="G19" s="18">
        <v>660.96</v>
      </c>
      <c r="H19" s="25">
        <f>F19*G19</f>
        <v>660.96</v>
      </c>
      <c r="I19" s="11"/>
      <c r="J19" s="30"/>
      <c r="K19" s="18">
        <f>F19*J19</f>
        <v>0</v>
      </c>
      <c r="L19" s="11"/>
      <c r="M19" s="13"/>
    </row>
    <row r="20" spans="1:13" ht="158.25" customHeight="1" x14ac:dyDescent="0.25">
      <c r="A20" s="10"/>
      <c r="B20" s="11"/>
      <c r="C20" s="34" t="s">
        <v>19</v>
      </c>
      <c r="D20" s="34"/>
      <c r="E20" s="34"/>
      <c r="F20" s="34"/>
      <c r="G20" s="34"/>
      <c r="H20" s="11"/>
      <c r="I20" s="11"/>
      <c r="J20" s="11"/>
      <c r="K20" s="11"/>
      <c r="L20" s="11"/>
      <c r="M20" s="13"/>
    </row>
    <row r="21" spans="1:13" x14ac:dyDescent="0.25">
      <c r="A21" s="10"/>
      <c r="B21" s="5">
        <v>2</v>
      </c>
      <c r="C21" s="33" t="s">
        <v>16</v>
      </c>
      <c r="D21" s="33"/>
      <c r="E21" s="33"/>
      <c r="F21" s="33"/>
      <c r="G21" s="33"/>
      <c r="H21" s="26">
        <f>H22</f>
        <v>500</v>
      </c>
      <c r="I21" s="11"/>
      <c r="J21" s="36">
        <f>K22</f>
        <v>0</v>
      </c>
      <c r="K21" s="37"/>
      <c r="L21" s="11"/>
      <c r="M21" s="13"/>
    </row>
    <row r="22" spans="1:13" x14ac:dyDescent="0.25">
      <c r="A22" s="10"/>
      <c r="B22" s="22" t="s">
        <v>15</v>
      </c>
      <c r="C22" s="38" t="s">
        <v>17</v>
      </c>
      <c r="D22" s="39"/>
      <c r="E22" s="22" t="s">
        <v>8</v>
      </c>
      <c r="F22" s="23">
        <v>1</v>
      </c>
      <c r="G22" s="18">
        <v>500</v>
      </c>
      <c r="H22" s="18">
        <f>F22*G22</f>
        <v>500</v>
      </c>
      <c r="I22" s="11"/>
      <c r="J22" s="30"/>
      <c r="K22" s="18">
        <f>F22*J22</f>
        <v>0</v>
      </c>
      <c r="L22" s="11"/>
      <c r="M22" s="13"/>
    </row>
    <row r="23" spans="1:13" ht="163.5" customHeight="1" x14ac:dyDescent="0.25">
      <c r="A23" s="10"/>
      <c r="B23" s="11"/>
      <c r="C23" s="35" t="s">
        <v>20</v>
      </c>
      <c r="D23" s="35"/>
      <c r="E23" s="35"/>
      <c r="F23" s="35"/>
      <c r="G23" s="35"/>
      <c r="H23" s="11"/>
      <c r="I23" s="11"/>
      <c r="J23" s="11"/>
      <c r="K23" s="11"/>
      <c r="L23" s="11"/>
      <c r="M23" s="13"/>
    </row>
    <row r="24" spans="1:13" ht="15.75" thickBot="1" x14ac:dyDescent="0.3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</row>
  </sheetData>
  <sheetProtection password="CC2B" sheet="1" objects="1" scenarios="1" selectLockedCells="1"/>
  <mergeCells count="24">
    <mergeCell ref="K5:L5"/>
    <mergeCell ref="K9:L9"/>
    <mergeCell ref="K3:L3"/>
    <mergeCell ref="K2:L2"/>
    <mergeCell ref="B2:C3"/>
    <mergeCell ref="F2:H3"/>
    <mergeCell ref="G5:H5"/>
    <mergeCell ref="G9:H9"/>
    <mergeCell ref="B5:C9"/>
    <mergeCell ref="C23:G23"/>
    <mergeCell ref="J12:K12"/>
    <mergeCell ref="J21:K21"/>
    <mergeCell ref="C22:D22"/>
    <mergeCell ref="C19:D19"/>
    <mergeCell ref="C17:D17"/>
    <mergeCell ref="C15:D15"/>
    <mergeCell ref="C13:D13"/>
    <mergeCell ref="C11:D11"/>
    <mergeCell ref="C12:G12"/>
    <mergeCell ref="C21:G21"/>
    <mergeCell ref="C14:G14"/>
    <mergeCell ref="C16:G16"/>
    <mergeCell ref="C18:G18"/>
    <mergeCell ref="C20:G20"/>
  </mergeCells>
  <conditionalFormatting sqref="K2:L3 J13 J15 J17 J19 J22 K3 K315 J17 J19 J22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>VEIASA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Falantes, Emilio</dc:creator>
  <cp:lastModifiedBy>Garcia Falantes, Emilio</cp:lastModifiedBy>
  <dcterms:created xsi:type="dcterms:W3CDTF">2022-07-19T08:55:55Z</dcterms:created>
  <dcterms:modified xsi:type="dcterms:W3CDTF">2022-07-21T10:30:16Z</dcterms:modified>
</cp:coreProperties>
</file>