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08" tabRatio="500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</sheets>
  <definedNames>
    <definedName name="_xlnm.Print_Area" localSheetId="11">'2011'!$A$6:$L$37</definedName>
    <definedName name="_xlnm.Print_Area" localSheetId="10">'2012'!$A$6:$L$37</definedName>
    <definedName name="_xlnm.Print_Area" localSheetId="9">'2013'!$A$6:$L$37</definedName>
    <definedName name="_xlnm.Print_Area" localSheetId="8">'2014'!$A$6:$L$37</definedName>
    <definedName name="_xlnm.Print_Area" localSheetId="7">'2015'!$A$6:$J$37</definedName>
    <definedName name="_xlnm.Print_Area" localSheetId="6">'2016'!$A$6:$J$37</definedName>
    <definedName name="_xlnm.Print_Area" localSheetId="5">'2017'!$A$8:$J$39</definedName>
    <definedName name="_xlnm.Print_Area" localSheetId="4">'2018'!$A$8:$J$39</definedName>
    <definedName name="_xlnm.Print_Area" localSheetId="3">'2019'!$A$6:$J$37</definedName>
    <definedName name="Excel_BuiltIn_Print_Area" localSheetId="11">'2011'!$A$6:$L$37</definedName>
    <definedName name="Excel_BuiltIn_Print_Area" localSheetId="10">'2012'!$A$6:$L$37</definedName>
    <definedName name="Excel_BuiltIn_Print_Area" localSheetId="9">'2013'!$A$6:$L$37</definedName>
    <definedName name="Excel_BuiltIn_Print_Area" localSheetId="8">'2014'!$A$6:$L$37</definedName>
    <definedName name="Excel_BuiltIn_Print_Area" localSheetId="7">'2015'!$A$6:$J$37</definedName>
    <definedName name="Excel_BuiltIn_Print_Area" localSheetId="6">'2016'!$A$6:$J$37</definedName>
    <definedName name="Excel_BuiltIn_Print_Area" localSheetId="5">'2017'!$A$8:$J$39</definedName>
    <definedName name="Excel_BuiltIn_Print_Area" localSheetId="4">'2018'!$A$8:$J$39</definedName>
    <definedName name="Excel_BuiltIn_Print_Area" localSheetId="3">'2019'!$A$6:$J$37</definedName>
  </definedNames>
  <calcPr fullCalcOnLoad="1"/>
</workbook>
</file>

<file path=xl/sharedStrings.xml><?xml version="1.0" encoding="utf-8"?>
<sst xmlns="http://schemas.openxmlformats.org/spreadsheetml/2006/main" count="384" uniqueCount="35">
  <si>
    <t>Servicios sociales y protección social</t>
  </si>
  <si>
    <t>Prestaciones sociales</t>
  </si>
  <si>
    <t>Usuarios de los servicios sociales comunitarios según prestación por provincia. Año 2022</t>
  </si>
  <si>
    <t xml:space="preserve">   Almería</t>
  </si>
  <si>
    <t xml:space="preserve">     Cádiz</t>
  </si>
  <si>
    <t xml:space="preserve">   Córdoba</t>
  </si>
  <si>
    <t xml:space="preserve">   Granada</t>
  </si>
  <si>
    <t xml:space="preserve">    Huelva</t>
  </si>
  <si>
    <t xml:space="preserve">     Jaén</t>
  </si>
  <si>
    <t xml:space="preserve">    Málaga</t>
  </si>
  <si>
    <t xml:space="preserve">  Sevilla</t>
  </si>
  <si>
    <t xml:space="preserve"> Andalucía</t>
  </si>
  <si>
    <t>Hombres</t>
  </si>
  <si>
    <t>Información y orientación</t>
  </si>
  <si>
    <t>Ayuda a domicilio</t>
  </si>
  <si>
    <t>Alojamiento y convivencia</t>
  </si>
  <si>
    <t>Otras actuaciones de prevención e inserción</t>
  </si>
  <si>
    <t>Prestaciones económicas</t>
  </si>
  <si>
    <t>Mujeres</t>
  </si>
  <si>
    <t>Total</t>
  </si>
  <si>
    <t>FUENTE: Consejería de Inclusión Social, Juventud, Familias e Igualdad</t>
  </si>
  <si>
    <t>*El total de usuarios no coincide con el desglose hombres y mujeres puesto que existen usuarios que no especifican esta variable.</t>
  </si>
  <si>
    <t>Usuarios de los servicios sociales comunitarios según prestación por provincia. Año 2021</t>
  </si>
  <si>
    <t>Usuarios de los servicios sociales comunitarios según prestación por provincia. Año 2020</t>
  </si>
  <si>
    <t>FUENTE: Consejería de Igualdad, Políticas Sociales y Conciliación</t>
  </si>
  <si>
    <t>Usuarios de los servicios sociales comunitarios según prestación por provincia. Año 2019</t>
  </si>
  <si>
    <t>Usuarios de los servicios sociales comunitarios según prestación por provincia. Año 2018</t>
  </si>
  <si>
    <t>Usuarios de los servicios sociales comunitarios según prestación por provincia. Año 2017</t>
  </si>
  <si>
    <t>Usuarios de los servicios sociales comunitarios según prestación por provincia. Año 2016</t>
  </si>
  <si>
    <t>FUENTE: Consejería de Igualdad y Políticas Sociales</t>
  </si>
  <si>
    <t>Usuarios de los servicios sociales comunitarios según prestación por provincia. Año 2015*</t>
  </si>
  <si>
    <t>Usuarios de los servicios sociales comunitarios según prestación por provincia. Año 2014*</t>
  </si>
  <si>
    <t>Usuarios de los servicios sociales comunitarios según prestación por provincia. Año 2013*</t>
  </si>
  <si>
    <t>Usuarios de los servicios sociales comunitarios según prestación por provincia. Año 2012*</t>
  </si>
  <si>
    <t>Usuarios de los servicios sociales comunitarios según prestación por provincia. Año 2011*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</si>
</sst>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5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58"/>
      <name val="Arial"/>
      <family val="2"/>
    </font>
    <font>
      <sz val="11"/>
      <color indexed="5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indexed="10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left"/>
    </xf>
    <xf numFmtId="3" fontId="0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right" wrapText="1"/>
    </xf>
    <xf numFmtId="3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left" indent="6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0" fillId="0" borderId="0" xfId="0" applyNumberFormat="1" applyFont="1" applyFill="1" applyAlignment="1">
      <alignment horizontal="right" wrapText="1"/>
    </xf>
    <xf numFmtId="3" fontId="2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70505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171450</xdr:colOff>
      <xdr:row>4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38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476250</xdr:colOff>
      <xdr:row>4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62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476250</xdr:colOff>
      <xdr:row>4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62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476250</xdr:colOff>
      <xdr:row>4</xdr:row>
      <xdr:rowOff>66675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62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171450</xdr:colOff>
      <xdr:row>4</xdr:row>
      <xdr:rowOff>161925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38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171450</xdr:colOff>
      <xdr:row>4</xdr:row>
      <xdr:rowOff>161925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38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171450</xdr:colOff>
      <xdr:row>4</xdr:row>
      <xdr:rowOff>161925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38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95250</xdr:colOff>
      <xdr:row>6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95250</xdr:colOff>
      <xdr:row>6</xdr:row>
      <xdr:rowOff>114300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476250</xdr:colOff>
      <xdr:row>4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62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476250</xdr:colOff>
      <xdr:row>4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62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476250</xdr:colOff>
      <xdr:row>4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62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39"/>
  <sheetViews>
    <sheetView showGridLines="0" tabSelected="1" zoomScalePageLayoutView="0" workbookViewId="0" topLeftCell="A1">
      <selection activeCell="A1" sqref="A1"/>
    </sheetView>
  </sheetViews>
  <sheetFormatPr defaultColWidth="12.83203125" defaultRowHeight="12.75" customHeight="1"/>
  <cols>
    <col min="1" max="1" width="42.33203125" style="1" customWidth="1"/>
    <col min="2" max="3" width="9.33203125" style="2" customWidth="1"/>
    <col min="4" max="4" width="10.16015625" style="2" customWidth="1"/>
    <col min="5" max="5" width="10.5" style="2" customWidth="1"/>
    <col min="6" max="9" width="9.33203125" style="2" customWidth="1"/>
    <col min="10" max="10" width="10.83203125" style="3" customWidth="1"/>
    <col min="11" max="16384" width="12.83203125" style="2" customWidth="1"/>
  </cols>
  <sheetData>
    <row r="1" ht="15" customHeight="1"/>
    <row r="2" ht="15" customHeight="1"/>
    <row r="3" ht="15" customHeight="1"/>
    <row r="4" ht="15" customHeight="1"/>
    <row r="5" ht="15" customHeight="1"/>
    <row r="6" s="5" customFormat="1" ht="15" customHeight="1">
      <c r="A6" s="4" t="s">
        <v>0</v>
      </c>
    </row>
    <row r="7" ht="12.75" customHeight="1">
      <c r="A7" s="4"/>
    </row>
    <row r="8" spans="1:10" s="7" customFormat="1" ht="14.25" customHeight="1">
      <c r="A8" s="6" t="s">
        <v>1</v>
      </c>
      <c r="J8" s="8"/>
    </row>
    <row r="9" ht="10.5" customHeight="1">
      <c r="H9" s="3"/>
    </row>
    <row r="10" ht="10.5" customHeight="1"/>
    <row r="11" spans="1:10" s="7" customFormat="1" ht="14.25" customHeight="1">
      <c r="A11" s="9" t="s">
        <v>2</v>
      </c>
      <c r="H11" s="10"/>
      <c r="I11" s="11"/>
      <c r="J11" s="8"/>
    </row>
    <row r="12" ht="10.5" customHeight="1"/>
    <row r="13" spans="1:10" ht="24.75" customHeight="1">
      <c r="A13" s="12"/>
      <c r="B13" s="13" t="s">
        <v>3</v>
      </c>
      <c r="C13" s="13" t="s">
        <v>4</v>
      </c>
      <c r="D13" s="13" t="s">
        <v>5</v>
      </c>
      <c r="E13" s="13" t="s">
        <v>6</v>
      </c>
      <c r="F13" s="13" t="s">
        <v>7</v>
      </c>
      <c r="G13" s="13" t="s">
        <v>8</v>
      </c>
      <c r="H13" s="13" t="s">
        <v>9</v>
      </c>
      <c r="I13" s="13" t="s">
        <v>10</v>
      </c>
      <c r="J13" s="14" t="s">
        <v>11</v>
      </c>
    </row>
    <row r="14" ht="10.5" customHeight="1">
      <c r="A14" s="15"/>
    </row>
    <row r="15" spans="1:3" ht="10.5" customHeight="1">
      <c r="A15" s="16" t="s">
        <v>12</v>
      </c>
      <c r="B15" s="17"/>
      <c r="C15" s="18"/>
    </row>
    <row r="16" spans="1:10" ht="10.5" customHeight="1">
      <c r="A16" s="1" t="s">
        <v>13</v>
      </c>
      <c r="B16" s="19">
        <v>37981</v>
      </c>
      <c r="C16" s="19">
        <v>42666</v>
      </c>
      <c r="D16" s="19">
        <v>29832</v>
      </c>
      <c r="E16" s="19">
        <v>34994</v>
      </c>
      <c r="F16" s="19">
        <v>14776</v>
      </c>
      <c r="G16" s="19">
        <v>32108</v>
      </c>
      <c r="H16" s="19">
        <v>53079</v>
      </c>
      <c r="I16" s="19">
        <v>51515</v>
      </c>
      <c r="J16" s="19">
        <v>296951</v>
      </c>
    </row>
    <row r="17" spans="1:10" ht="10.5" customHeight="1">
      <c r="A17" s="1" t="s">
        <v>14</v>
      </c>
      <c r="B17" s="19">
        <v>3888</v>
      </c>
      <c r="C17" s="19">
        <v>4442</v>
      </c>
      <c r="D17" s="19">
        <v>4130</v>
      </c>
      <c r="E17" s="19">
        <v>6163</v>
      </c>
      <c r="F17" s="19">
        <v>3456</v>
      </c>
      <c r="G17" s="19">
        <v>6045</v>
      </c>
      <c r="H17" s="19">
        <v>6994</v>
      </c>
      <c r="I17" s="19">
        <v>6151</v>
      </c>
      <c r="J17" s="19">
        <v>41269</v>
      </c>
    </row>
    <row r="18" spans="1:10" ht="10.5" customHeight="1">
      <c r="A18" s="1" t="s">
        <v>15</v>
      </c>
      <c r="B18" s="19">
        <v>3043</v>
      </c>
      <c r="C18" s="19">
        <v>4469</v>
      </c>
      <c r="D18" s="19">
        <v>2173</v>
      </c>
      <c r="E18" s="19">
        <v>3522</v>
      </c>
      <c r="F18" s="19">
        <v>2105</v>
      </c>
      <c r="G18" s="19">
        <v>1783</v>
      </c>
      <c r="H18" s="19">
        <v>5252</v>
      </c>
      <c r="I18" s="19">
        <v>4567</v>
      </c>
      <c r="J18" s="19">
        <v>26914</v>
      </c>
    </row>
    <row r="19" spans="1:10" ht="10.5" customHeight="1">
      <c r="A19" s="20" t="s">
        <v>16</v>
      </c>
      <c r="B19" s="19">
        <v>11491</v>
      </c>
      <c r="C19" s="19">
        <v>9948</v>
      </c>
      <c r="D19" s="19">
        <v>9812</v>
      </c>
      <c r="E19" s="19">
        <v>9488</v>
      </c>
      <c r="F19" s="19">
        <v>1750</v>
      </c>
      <c r="G19" s="19">
        <v>3930</v>
      </c>
      <c r="H19" s="19">
        <v>11158</v>
      </c>
      <c r="I19" s="19">
        <v>13088</v>
      </c>
      <c r="J19" s="19">
        <v>70665</v>
      </c>
    </row>
    <row r="20" spans="1:10" ht="10.5" customHeight="1">
      <c r="A20" s="1" t="s">
        <v>17</v>
      </c>
      <c r="B20" s="19">
        <v>7847</v>
      </c>
      <c r="C20" s="19">
        <v>28356</v>
      </c>
      <c r="D20" s="19">
        <v>13091</v>
      </c>
      <c r="E20" s="19">
        <v>10690</v>
      </c>
      <c r="F20" s="19">
        <v>9026</v>
      </c>
      <c r="G20" s="19">
        <v>10791</v>
      </c>
      <c r="H20" s="19">
        <v>29207</v>
      </c>
      <c r="I20" s="19">
        <v>30310</v>
      </c>
      <c r="J20" s="19">
        <v>139318</v>
      </c>
    </row>
    <row r="21" spans="2:10" ht="10.5" customHeight="1">
      <c r="B21" s="18"/>
      <c r="C21" s="18"/>
      <c r="D21" s="18"/>
      <c r="E21" s="18"/>
      <c r="F21" s="18"/>
      <c r="J21" s="21"/>
    </row>
    <row r="22" spans="1:10" ht="10.5" customHeight="1">
      <c r="A22" s="16" t="s">
        <v>18</v>
      </c>
      <c r="J22" s="21"/>
    </row>
    <row r="23" spans="1:10" ht="10.5" customHeight="1">
      <c r="A23" s="1" t="s">
        <v>13</v>
      </c>
      <c r="B23" s="19">
        <v>52888</v>
      </c>
      <c r="C23" s="19">
        <v>55733</v>
      </c>
      <c r="D23" s="19">
        <v>41150</v>
      </c>
      <c r="E23" s="19">
        <v>41512</v>
      </c>
      <c r="F23" s="19">
        <v>19267</v>
      </c>
      <c r="G23" s="19">
        <v>34781</v>
      </c>
      <c r="H23" s="19">
        <v>74750</v>
      </c>
      <c r="I23" s="19">
        <v>67027</v>
      </c>
      <c r="J23" s="19">
        <v>387108</v>
      </c>
    </row>
    <row r="24" spans="1:10" ht="10.5" customHeight="1">
      <c r="A24" s="1" t="s">
        <v>14</v>
      </c>
      <c r="B24" s="19">
        <v>6969</v>
      </c>
      <c r="C24" s="19">
        <v>6805</v>
      </c>
      <c r="D24" s="19">
        <v>5691</v>
      </c>
      <c r="E24" s="19">
        <v>13123</v>
      </c>
      <c r="F24" s="19">
        <v>9068</v>
      </c>
      <c r="G24" s="19">
        <v>7309</v>
      </c>
      <c r="H24" s="19">
        <v>10103</v>
      </c>
      <c r="I24" s="19">
        <v>8951</v>
      </c>
      <c r="J24" s="19">
        <v>68019</v>
      </c>
    </row>
    <row r="25" spans="1:10" ht="10.5" customHeight="1">
      <c r="A25" s="1" t="s">
        <v>15</v>
      </c>
      <c r="B25" s="19">
        <v>4327</v>
      </c>
      <c r="C25" s="19">
        <v>4527</v>
      </c>
      <c r="D25" s="19">
        <v>2824</v>
      </c>
      <c r="E25" s="19">
        <v>4493</v>
      </c>
      <c r="F25" s="19">
        <v>2710</v>
      </c>
      <c r="G25" s="19">
        <v>2012</v>
      </c>
      <c r="H25" s="19">
        <v>7221</v>
      </c>
      <c r="I25" s="19">
        <v>6132</v>
      </c>
      <c r="J25" s="19">
        <v>34246</v>
      </c>
    </row>
    <row r="26" spans="1:10" ht="10.5" customHeight="1">
      <c r="A26" s="20" t="s">
        <v>16</v>
      </c>
      <c r="B26" s="19">
        <v>13738</v>
      </c>
      <c r="C26" s="19">
        <v>12149</v>
      </c>
      <c r="D26" s="19">
        <v>12102</v>
      </c>
      <c r="E26" s="19">
        <v>11574</v>
      </c>
      <c r="F26" s="19">
        <v>1990</v>
      </c>
      <c r="G26" s="19">
        <v>4451</v>
      </c>
      <c r="H26" s="19">
        <v>15753</v>
      </c>
      <c r="I26" s="19">
        <v>17133</v>
      </c>
      <c r="J26" s="19">
        <v>88890</v>
      </c>
    </row>
    <row r="27" spans="1:10" ht="10.5" customHeight="1">
      <c r="A27" s="1" t="s">
        <v>17</v>
      </c>
      <c r="B27" s="19">
        <v>9420</v>
      </c>
      <c r="C27" s="19">
        <v>31871</v>
      </c>
      <c r="D27" s="19">
        <v>18241</v>
      </c>
      <c r="E27" s="19">
        <v>12047</v>
      </c>
      <c r="F27" s="19">
        <v>11096</v>
      </c>
      <c r="G27" s="19">
        <v>11317</v>
      </c>
      <c r="H27" s="19">
        <v>37513</v>
      </c>
      <c r="I27" s="19">
        <v>37565</v>
      </c>
      <c r="J27" s="19">
        <v>169070</v>
      </c>
    </row>
    <row r="28" ht="10.5" customHeight="1">
      <c r="J28" s="21"/>
    </row>
    <row r="29" spans="1:10" ht="10.5" customHeight="1">
      <c r="A29" s="16" t="s">
        <v>19</v>
      </c>
      <c r="J29" s="21"/>
    </row>
    <row r="30" spans="1:10" ht="10.5" customHeight="1">
      <c r="A30" s="16" t="s">
        <v>13</v>
      </c>
      <c r="B30" s="19">
        <v>91246</v>
      </c>
      <c r="C30" s="19">
        <v>98442</v>
      </c>
      <c r="D30" s="19">
        <v>70982</v>
      </c>
      <c r="E30" s="19">
        <v>76507</v>
      </c>
      <c r="F30" s="19">
        <v>34119</v>
      </c>
      <c r="G30" s="19">
        <v>66889</v>
      </c>
      <c r="H30" s="19">
        <v>127829</v>
      </c>
      <c r="I30" s="19">
        <v>118543</v>
      </c>
      <c r="J30" s="19">
        <v>684557</v>
      </c>
    </row>
    <row r="31" spans="1:10" ht="10.5" customHeight="1">
      <c r="A31" s="16" t="s">
        <v>14</v>
      </c>
      <c r="B31" s="19">
        <v>10945</v>
      </c>
      <c r="C31" s="19">
        <v>11256</v>
      </c>
      <c r="D31" s="19">
        <v>9834</v>
      </c>
      <c r="E31" s="19">
        <v>19286</v>
      </c>
      <c r="F31" s="19">
        <v>12529</v>
      </c>
      <c r="G31" s="19">
        <v>13354</v>
      </c>
      <c r="H31" s="19">
        <v>17100</v>
      </c>
      <c r="I31" s="19">
        <v>15105</v>
      </c>
      <c r="J31" s="19">
        <v>109409</v>
      </c>
    </row>
    <row r="32" spans="1:10" ht="10.5" customHeight="1">
      <c r="A32" s="16" t="s">
        <v>15</v>
      </c>
      <c r="B32" s="19">
        <v>7419</v>
      </c>
      <c r="C32" s="19">
        <v>9036</v>
      </c>
      <c r="D32" s="19">
        <v>5003</v>
      </c>
      <c r="E32" s="19">
        <v>8020</v>
      </c>
      <c r="F32" s="19">
        <v>4986</v>
      </c>
      <c r="G32" s="19">
        <v>3795</v>
      </c>
      <c r="H32" s="19">
        <v>12476</v>
      </c>
      <c r="I32" s="19">
        <v>10705</v>
      </c>
      <c r="J32" s="19">
        <v>61440</v>
      </c>
    </row>
    <row r="33" spans="1:10" ht="10.5" customHeight="1">
      <c r="A33" s="16" t="s">
        <v>16</v>
      </c>
      <c r="B33" s="19">
        <v>25610</v>
      </c>
      <c r="C33" s="19">
        <v>22243</v>
      </c>
      <c r="D33" s="19">
        <v>21959</v>
      </c>
      <c r="E33" s="19">
        <v>21221</v>
      </c>
      <c r="F33" s="19">
        <v>3752</v>
      </c>
      <c r="G33" s="19">
        <v>8381</v>
      </c>
      <c r="H33" s="19">
        <v>26942</v>
      </c>
      <c r="I33" s="19">
        <v>30224</v>
      </c>
      <c r="J33" s="19">
        <v>160332</v>
      </c>
    </row>
    <row r="34" spans="1:10" ht="10.5" customHeight="1">
      <c r="A34" s="16" t="s">
        <v>17</v>
      </c>
      <c r="B34" s="19">
        <v>17267</v>
      </c>
      <c r="C34" s="19">
        <v>60227</v>
      </c>
      <c r="D34" s="19">
        <v>31332</v>
      </c>
      <c r="E34" s="19">
        <v>22835</v>
      </c>
      <c r="F34" s="19">
        <v>20122</v>
      </c>
      <c r="G34" s="19">
        <v>22108</v>
      </c>
      <c r="H34" s="19">
        <v>66720</v>
      </c>
      <c r="I34" s="19">
        <v>67878</v>
      </c>
      <c r="J34" s="19">
        <v>308489</v>
      </c>
    </row>
    <row r="35" spans="1:10" ht="10.5" customHeight="1">
      <c r="A35" s="22"/>
      <c r="B35" s="23"/>
      <c r="C35" s="23"/>
      <c r="D35" s="23"/>
      <c r="E35" s="23"/>
      <c r="F35" s="23"/>
      <c r="G35" s="23"/>
      <c r="H35" s="23"/>
      <c r="I35" s="23"/>
      <c r="J35" s="24"/>
    </row>
    <row r="36" ht="10.5" customHeight="1">
      <c r="J36" s="2"/>
    </row>
    <row r="37" spans="1:10" ht="10.5" customHeight="1">
      <c r="A37" s="25" t="s">
        <v>20</v>
      </c>
      <c r="J37" s="2"/>
    </row>
    <row r="38" spans="1:10" ht="10.5" customHeight="1">
      <c r="A38" s="25"/>
      <c r="J38" s="2"/>
    </row>
    <row r="39" spans="1:10" ht="10.5" customHeight="1">
      <c r="A39" s="25" t="s">
        <v>21</v>
      </c>
      <c r="J39" s="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J39"/>
  <sheetViews>
    <sheetView showGridLines="0" zoomScalePageLayoutView="0" workbookViewId="0" topLeftCell="A1">
      <selection activeCell="A1" sqref="A1"/>
    </sheetView>
  </sheetViews>
  <sheetFormatPr defaultColWidth="12.83203125" defaultRowHeight="12.75" customHeight="1"/>
  <cols>
    <col min="1" max="1" width="42.33203125" style="1" customWidth="1"/>
    <col min="2" max="9" width="9.33203125" style="2" customWidth="1"/>
    <col min="10" max="10" width="10.83203125" style="3" customWidth="1"/>
    <col min="11" max="16384" width="12.83203125" style="2" customWidth="1"/>
  </cols>
  <sheetData>
    <row r="6" s="5" customFormat="1" ht="15" customHeight="1">
      <c r="A6" s="4" t="s">
        <v>0</v>
      </c>
    </row>
    <row r="7" ht="12.75" customHeight="1">
      <c r="A7" s="4"/>
    </row>
    <row r="8" spans="1:10" s="7" customFormat="1" ht="14.25" customHeight="1">
      <c r="A8" s="6" t="s">
        <v>1</v>
      </c>
      <c r="J8" s="8"/>
    </row>
    <row r="9" ht="10.5" customHeight="1">
      <c r="H9" s="3"/>
    </row>
    <row r="10" ht="10.5" customHeight="1"/>
    <row r="11" spans="1:10" s="7" customFormat="1" ht="14.25" customHeight="1">
      <c r="A11" s="31" t="s">
        <v>32</v>
      </c>
      <c r="J11" s="8"/>
    </row>
    <row r="12" ht="10.5" customHeight="1"/>
    <row r="13" spans="1:10" ht="24.75" customHeight="1">
      <c r="A13" s="12"/>
      <c r="B13" s="28" t="s">
        <v>3</v>
      </c>
      <c r="C13" s="28" t="s">
        <v>4</v>
      </c>
      <c r="D13" s="28" t="s">
        <v>5</v>
      </c>
      <c r="E13" s="28" t="s">
        <v>6</v>
      </c>
      <c r="F13" s="28" t="s">
        <v>7</v>
      </c>
      <c r="G13" s="28" t="s">
        <v>8</v>
      </c>
      <c r="H13" s="28" t="s">
        <v>9</v>
      </c>
      <c r="I13" s="28" t="s">
        <v>10</v>
      </c>
      <c r="J13" s="29" t="s">
        <v>11</v>
      </c>
    </row>
    <row r="14" ht="11.25" customHeight="1">
      <c r="A14" s="15"/>
    </row>
    <row r="15" ht="10.5" customHeight="1">
      <c r="A15" s="16" t="s">
        <v>12</v>
      </c>
    </row>
    <row r="16" spans="1:10" ht="10.5" customHeight="1">
      <c r="A16" s="1" t="s">
        <v>13</v>
      </c>
      <c r="B16" s="2">
        <v>20799</v>
      </c>
      <c r="C16" s="2">
        <v>29676</v>
      </c>
      <c r="D16" s="2">
        <v>26720</v>
      </c>
      <c r="E16" s="2">
        <v>30772</v>
      </c>
      <c r="F16" s="2">
        <v>9101</v>
      </c>
      <c r="G16" s="2">
        <v>25503</v>
      </c>
      <c r="H16" s="2">
        <v>25893</v>
      </c>
      <c r="I16" s="2">
        <v>37930</v>
      </c>
      <c r="J16" s="3">
        <v>206394</v>
      </c>
    </row>
    <row r="17" spans="1:10" ht="10.5" customHeight="1">
      <c r="A17" s="1" t="s">
        <v>14</v>
      </c>
      <c r="B17" s="2">
        <v>1525</v>
      </c>
      <c r="C17" s="2">
        <v>1270</v>
      </c>
      <c r="D17" s="2">
        <v>3553</v>
      </c>
      <c r="E17" s="2">
        <v>1886</v>
      </c>
      <c r="F17" s="2">
        <v>1839</v>
      </c>
      <c r="G17" s="2">
        <v>3197</v>
      </c>
      <c r="H17" s="2">
        <v>2625</v>
      </c>
      <c r="I17" s="2">
        <v>3681</v>
      </c>
      <c r="J17" s="3">
        <v>19576</v>
      </c>
    </row>
    <row r="18" spans="1:10" ht="10.5" customHeight="1">
      <c r="A18" s="1" t="s">
        <v>15</v>
      </c>
      <c r="B18" s="2">
        <v>3369</v>
      </c>
      <c r="C18" s="2">
        <v>3867</v>
      </c>
      <c r="D18" s="2">
        <v>2064</v>
      </c>
      <c r="E18" s="2">
        <v>3413</v>
      </c>
      <c r="F18" s="2">
        <v>964</v>
      </c>
      <c r="G18" s="2">
        <v>3039</v>
      </c>
      <c r="H18" s="2">
        <v>2265</v>
      </c>
      <c r="I18" s="2">
        <v>7386</v>
      </c>
      <c r="J18" s="3">
        <v>26367</v>
      </c>
    </row>
    <row r="19" spans="1:10" ht="10.5" customHeight="1">
      <c r="A19" s="20" t="s">
        <v>16</v>
      </c>
      <c r="B19" s="2">
        <v>9835</v>
      </c>
      <c r="C19" s="2">
        <v>13959</v>
      </c>
      <c r="D19" s="2">
        <v>13036</v>
      </c>
      <c r="E19" s="2">
        <v>5632</v>
      </c>
      <c r="F19" s="2">
        <v>993</v>
      </c>
      <c r="G19" s="2">
        <v>5812</v>
      </c>
      <c r="H19" s="2">
        <v>8753</v>
      </c>
      <c r="I19" s="2">
        <v>26011</v>
      </c>
      <c r="J19" s="3">
        <v>84031</v>
      </c>
    </row>
    <row r="20" spans="1:10" ht="10.5" customHeight="1">
      <c r="A20" s="1" t="s">
        <v>17</v>
      </c>
      <c r="B20" s="2">
        <v>7367</v>
      </c>
      <c r="C20" s="2">
        <v>22349</v>
      </c>
      <c r="D20" s="2">
        <v>17281</v>
      </c>
      <c r="E20" s="2">
        <v>14172</v>
      </c>
      <c r="F20" s="2">
        <v>5602</v>
      </c>
      <c r="G20" s="2">
        <v>20328</v>
      </c>
      <c r="H20" s="2">
        <v>15456</v>
      </c>
      <c r="I20" s="2">
        <v>33074</v>
      </c>
      <c r="J20" s="3">
        <v>135629</v>
      </c>
    </row>
    <row r="21" ht="10.5" customHeight="1"/>
    <row r="22" ht="10.5" customHeight="1">
      <c r="A22" s="16" t="s">
        <v>18</v>
      </c>
    </row>
    <row r="23" spans="1:10" ht="10.5" customHeight="1">
      <c r="A23" s="1" t="s">
        <v>13</v>
      </c>
      <c r="B23" s="2">
        <v>31333</v>
      </c>
      <c r="C23" s="2">
        <v>43037</v>
      </c>
      <c r="D23" s="2">
        <v>29113</v>
      </c>
      <c r="E23" s="2">
        <v>35097</v>
      </c>
      <c r="F23" s="2">
        <v>10322</v>
      </c>
      <c r="G23" s="2">
        <v>26722</v>
      </c>
      <c r="H23" s="2">
        <v>33932</v>
      </c>
      <c r="I23" s="2">
        <v>45703</v>
      </c>
      <c r="J23" s="3">
        <v>255259</v>
      </c>
    </row>
    <row r="24" spans="1:10" ht="10.5" customHeight="1">
      <c r="A24" s="1" t="s">
        <v>14</v>
      </c>
      <c r="B24" s="2">
        <v>2662</v>
      </c>
      <c r="C24" s="2">
        <v>2500</v>
      </c>
      <c r="D24" s="2">
        <v>4632</v>
      </c>
      <c r="E24" s="2">
        <v>3062</v>
      </c>
      <c r="F24" s="2">
        <v>3976</v>
      </c>
      <c r="G24" s="2">
        <v>3883</v>
      </c>
      <c r="H24" s="2">
        <v>3935</v>
      </c>
      <c r="I24" s="2">
        <v>7369</v>
      </c>
      <c r="J24" s="3">
        <v>32019</v>
      </c>
    </row>
    <row r="25" spans="1:10" ht="10.5" customHeight="1">
      <c r="A25" s="1" t="s">
        <v>15</v>
      </c>
      <c r="B25" s="2">
        <v>7292</v>
      </c>
      <c r="C25" s="2">
        <v>4618</v>
      </c>
      <c r="D25" s="2">
        <v>2224</v>
      </c>
      <c r="E25" s="2">
        <v>4169</v>
      </c>
      <c r="F25" s="2">
        <v>1177</v>
      </c>
      <c r="G25" s="2">
        <v>2400</v>
      </c>
      <c r="H25" s="2">
        <v>2755</v>
      </c>
      <c r="I25" s="2">
        <v>9004</v>
      </c>
      <c r="J25" s="3">
        <v>33639</v>
      </c>
    </row>
    <row r="26" spans="1:10" ht="10.5" customHeight="1">
      <c r="A26" s="20" t="s">
        <v>16</v>
      </c>
      <c r="B26" s="2">
        <v>12373</v>
      </c>
      <c r="C26" s="2">
        <v>17899</v>
      </c>
      <c r="D26" s="2">
        <v>13920</v>
      </c>
      <c r="E26" s="2">
        <v>6105</v>
      </c>
      <c r="F26" s="2">
        <v>1215</v>
      </c>
      <c r="G26" s="2">
        <v>6318</v>
      </c>
      <c r="H26" s="2">
        <v>13125</v>
      </c>
      <c r="I26" s="2">
        <v>27664</v>
      </c>
      <c r="J26" s="3">
        <v>98619</v>
      </c>
    </row>
    <row r="27" spans="1:10" ht="10.5" customHeight="1">
      <c r="A27" s="1" t="s">
        <v>17</v>
      </c>
      <c r="B27" s="2">
        <v>7863</v>
      </c>
      <c r="C27" s="2">
        <v>27633</v>
      </c>
      <c r="D27" s="2">
        <v>17855</v>
      </c>
      <c r="E27" s="2">
        <v>15243</v>
      </c>
      <c r="F27" s="2">
        <v>5728</v>
      </c>
      <c r="G27" s="2">
        <v>20210</v>
      </c>
      <c r="H27" s="2">
        <v>19590</v>
      </c>
      <c r="I27" s="2">
        <v>37822</v>
      </c>
      <c r="J27" s="3">
        <v>151944</v>
      </c>
    </row>
    <row r="28" ht="10.5" customHeight="1"/>
    <row r="29" ht="10.5" customHeight="1">
      <c r="A29" s="16" t="s">
        <v>19</v>
      </c>
    </row>
    <row r="30" spans="1:10" ht="10.5" customHeight="1">
      <c r="A30" s="16" t="s">
        <v>13</v>
      </c>
      <c r="B30" s="3">
        <v>56771</v>
      </c>
      <c r="C30" s="3">
        <v>80192</v>
      </c>
      <c r="D30" s="3">
        <v>73664</v>
      </c>
      <c r="E30" s="3">
        <v>69375</v>
      </c>
      <c r="F30" s="3">
        <v>30416</v>
      </c>
      <c r="G30" s="3">
        <v>54681</v>
      </c>
      <c r="H30" s="3">
        <v>63391</v>
      </c>
      <c r="I30" s="3">
        <v>98487</v>
      </c>
      <c r="J30" s="3">
        <v>526977</v>
      </c>
    </row>
    <row r="31" spans="1:10" ht="10.5" customHeight="1">
      <c r="A31" s="16" t="s">
        <v>14</v>
      </c>
      <c r="B31" s="3">
        <v>4638</v>
      </c>
      <c r="C31" s="3">
        <v>4218</v>
      </c>
      <c r="D31" s="3">
        <v>10106</v>
      </c>
      <c r="E31" s="3">
        <v>5678</v>
      </c>
      <c r="F31" s="3">
        <v>5929</v>
      </c>
      <c r="G31" s="3">
        <v>7416</v>
      </c>
      <c r="H31" s="3">
        <v>6816</v>
      </c>
      <c r="I31" s="3">
        <v>11242</v>
      </c>
      <c r="J31" s="3">
        <v>56043</v>
      </c>
    </row>
    <row r="32" spans="1:10" ht="10.5" customHeight="1">
      <c r="A32" s="16" t="s">
        <v>15</v>
      </c>
      <c r="B32" s="3">
        <v>11234</v>
      </c>
      <c r="C32" s="3">
        <v>9267</v>
      </c>
      <c r="D32" s="3">
        <v>5207</v>
      </c>
      <c r="E32" s="3">
        <v>8180</v>
      </c>
      <c r="F32" s="3">
        <v>2654</v>
      </c>
      <c r="G32" s="3">
        <v>5612</v>
      </c>
      <c r="H32" s="3">
        <v>5349</v>
      </c>
      <c r="I32" s="3">
        <v>18954</v>
      </c>
      <c r="J32" s="3">
        <v>66457</v>
      </c>
    </row>
    <row r="33" spans="1:10" ht="10.5" customHeight="1">
      <c r="A33" s="16" t="s">
        <v>16</v>
      </c>
      <c r="B33" s="3">
        <v>22824</v>
      </c>
      <c r="C33" s="3">
        <v>32710</v>
      </c>
      <c r="D33" s="3">
        <v>34953</v>
      </c>
      <c r="E33" s="3">
        <v>13001</v>
      </c>
      <c r="F33" s="3">
        <v>3115</v>
      </c>
      <c r="G33" s="3">
        <v>12551</v>
      </c>
      <c r="H33" s="3">
        <v>22400</v>
      </c>
      <c r="I33" s="3">
        <v>62085</v>
      </c>
      <c r="J33" s="3">
        <v>203639</v>
      </c>
    </row>
    <row r="34" spans="1:10" ht="10.5" customHeight="1">
      <c r="A34" s="16" t="s">
        <v>17</v>
      </c>
      <c r="B34" s="3">
        <v>17073</v>
      </c>
      <c r="C34" s="3">
        <v>56453</v>
      </c>
      <c r="D34" s="3">
        <v>44840</v>
      </c>
      <c r="E34" s="3">
        <v>31414</v>
      </c>
      <c r="F34" s="3">
        <v>17171</v>
      </c>
      <c r="G34" s="3">
        <v>41685</v>
      </c>
      <c r="H34" s="3">
        <v>37702</v>
      </c>
      <c r="I34" s="3">
        <v>83539</v>
      </c>
      <c r="J34" s="3">
        <v>329877</v>
      </c>
    </row>
    <row r="35" spans="1:10" ht="11.25" customHeight="1">
      <c r="A35" s="22"/>
      <c r="B35" s="23"/>
      <c r="C35" s="23"/>
      <c r="D35" s="23"/>
      <c r="E35" s="23"/>
      <c r="F35" s="23"/>
      <c r="G35" s="23"/>
      <c r="H35" s="23"/>
      <c r="I35" s="23"/>
      <c r="J35" s="24"/>
    </row>
    <row r="36" ht="10.5" customHeight="1">
      <c r="J36" s="2"/>
    </row>
    <row r="37" spans="1:10" ht="10.5" customHeight="1">
      <c r="A37" s="25" t="s">
        <v>29</v>
      </c>
      <c r="J37" s="2"/>
    </row>
    <row r="38" spans="1:10" ht="10.5" customHeight="1">
      <c r="A38" s="25"/>
      <c r="J38" s="2"/>
    </row>
    <row r="39" spans="1:10" ht="10.5" customHeight="1">
      <c r="A39" s="25" t="s">
        <v>21</v>
      </c>
      <c r="J39" s="2"/>
    </row>
  </sheetData>
  <sheetProtection selectLockedCells="1" selectUnlockedCells="1"/>
  <printOptions/>
  <pageMargins left="0.5" right="0.75" top="0.20972222222222223" bottom="0.22986111111111113" header="0.5118110236220472" footer="0.5118110236220472"/>
  <pageSetup horizontalDpi="300" verticalDpi="3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J39"/>
  <sheetViews>
    <sheetView showGridLines="0" zoomScalePageLayoutView="0" workbookViewId="0" topLeftCell="A1">
      <selection activeCell="A1" sqref="A1"/>
    </sheetView>
  </sheetViews>
  <sheetFormatPr defaultColWidth="12.83203125" defaultRowHeight="12.75" customHeight="1"/>
  <cols>
    <col min="1" max="1" width="42.33203125" style="1" customWidth="1"/>
    <col min="2" max="9" width="9.33203125" style="2" customWidth="1"/>
    <col min="10" max="10" width="10.83203125" style="3" customWidth="1"/>
    <col min="11" max="16384" width="12.83203125" style="2" customWidth="1"/>
  </cols>
  <sheetData>
    <row r="6" s="5" customFormat="1" ht="15" customHeight="1">
      <c r="A6" s="4" t="s">
        <v>0</v>
      </c>
    </row>
    <row r="7" ht="12.75" customHeight="1">
      <c r="A7" s="4"/>
    </row>
    <row r="8" spans="1:10" s="7" customFormat="1" ht="14.25" customHeight="1">
      <c r="A8" s="6" t="s">
        <v>1</v>
      </c>
      <c r="J8" s="8"/>
    </row>
    <row r="9" ht="10.5" customHeight="1">
      <c r="H9" s="3"/>
    </row>
    <row r="10" ht="10.5" customHeight="1"/>
    <row r="11" spans="1:10" s="7" customFormat="1" ht="14.25" customHeight="1">
      <c r="A11" s="31" t="s">
        <v>33</v>
      </c>
      <c r="J11" s="8"/>
    </row>
    <row r="12" ht="10.5" customHeight="1"/>
    <row r="13" spans="1:10" ht="24.75" customHeight="1">
      <c r="A13" s="12"/>
      <c r="B13" s="28" t="s">
        <v>3</v>
      </c>
      <c r="C13" s="28" t="s">
        <v>4</v>
      </c>
      <c r="D13" s="28" t="s">
        <v>5</v>
      </c>
      <c r="E13" s="28" t="s">
        <v>6</v>
      </c>
      <c r="F13" s="28" t="s">
        <v>7</v>
      </c>
      <c r="G13" s="28" t="s">
        <v>8</v>
      </c>
      <c r="H13" s="28" t="s">
        <v>9</v>
      </c>
      <c r="I13" s="28" t="s">
        <v>10</v>
      </c>
      <c r="J13" s="29" t="s">
        <v>11</v>
      </c>
    </row>
    <row r="14" ht="11.25" customHeight="1">
      <c r="A14" s="15"/>
    </row>
    <row r="15" ht="10.5" customHeight="1">
      <c r="A15" s="16" t="s">
        <v>12</v>
      </c>
    </row>
    <row r="16" spans="1:10" ht="10.5" customHeight="1">
      <c r="A16" s="1" t="s">
        <v>13</v>
      </c>
      <c r="B16" s="2">
        <v>21214</v>
      </c>
      <c r="C16" s="2">
        <v>21892</v>
      </c>
      <c r="D16" s="2">
        <v>24056</v>
      </c>
      <c r="E16" s="2">
        <v>29671</v>
      </c>
      <c r="F16" s="2">
        <v>8602</v>
      </c>
      <c r="G16" s="2">
        <v>28664</v>
      </c>
      <c r="H16" s="2">
        <v>40584</v>
      </c>
      <c r="I16" s="2">
        <v>34898</v>
      </c>
      <c r="J16" s="3">
        <v>209581</v>
      </c>
    </row>
    <row r="17" spans="1:10" ht="10.5" customHeight="1">
      <c r="A17" s="1" t="s">
        <v>14</v>
      </c>
      <c r="B17" s="2">
        <v>2047</v>
      </c>
      <c r="C17" s="2">
        <v>1194</v>
      </c>
      <c r="D17" s="2">
        <v>3841</v>
      </c>
      <c r="E17" s="2">
        <v>3650</v>
      </c>
      <c r="F17" s="2">
        <v>1594</v>
      </c>
      <c r="G17" s="2">
        <v>4394</v>
      </c>
      <c r="H17" s="2">
        <v>4826</v>
      </c>
      <c r="I17" s="2">
        <v>3873</v>
      </c>
      <c r="J17" s="3">
        <v>25419</v>
      </c>
    </row>
    <row r="18" spans="1:10" ht="10.5" customHeight="1">
      <c r="A18" s="1" t="s">
        <v>15</v>
      </c>
      <c r="B18" s="2">
        <v>3274</v>
      </c>
      <c r="C18" s="2">
        <v>4554</v>
      </c>
      <c r="D18" s="2">
        <v>2000</v>
      </c>
      <c r="E18" s="2">
        <v>3068</v>
      </c>
      <c r="F18" s="2">
        <v>933</v>
      </c>
      <c r="G18" s="2">
        <v>3666</v>
      </c>
      <c r="H18" s="2">
        <v>3663</v>
      </c>
      <c r="I18" s="2">
        <v>7236</v>
      </c>
      <c r="J18" s="3">
        <v>28394</v>
      </c>
    </row>
    <row r="19" spans="1:10" ht="10.5" customHeight="1">
      <c r="A19" s="20" t="s">
        <v>16</v>
      </c>
      <c r="B19" s="2">
        <v>7270</v>
      </c>
      <c r="C19" s="2">
        <v>8775</v>
      </c>
      <c r="D19" s="2">
        <v>9906</v>
      </c>
      <c r="E19" s="2">
        <v>4400</v>
      </c>
      <c r="F19" s="2">
        <v>979</v>
      </c>
      <c r="G19" s="2">
        <v>4276</v>
      </c>
      <c r="H19" s="2">
        <v>10336</v>
      </c>
      <c r="I19" s="2">
        <v>17420</v>
      </c>
      <c r="J19" s="3">
        <v>63362</v>
      </c>
    </row>
    <row r="20" spans="1:10" ht="10.5" customHeight="1">
      <c r="A20" s="1" t="s">
        <v>17</v>
      </c>
      <c r="B20" s="2">
        <v>5432</v>
      </c>
      <c r="C20" s="2">
        <v>14442</v>
      </c>
      <c r="D20" s="2">
        <v>14235</v>
      </c>
      <c r="E20" s="2">
        <v>11412</v>
      </c>
      <c r="F20" s="2">
        <v>4874</v>
      </c>
      <c r="G20" s="2">
        <v>19897</v>
      </c>
      <c r="H20" s="2">
        <v>18825</v>
      </c>
      <c r="I20" s="2">
        <v>25128</v>
      </c>
      <c r="J20" s="3">
        <v>114245</v>
      </c>
    </row>
    <row r="21" ht="10.5" customHeight="1"/>
    <row r="22" ht="10.5" customHeight="1">
      <c r="A22" s="16" t="s">
        <v>18</v>
      </c>
    </row>
    <row r="23" spans="1:10" ht="10.5" customHeight="1">
      <c r="A23" s="1" t="s">
        <v>13</v>
      </c>
      <c r="B23" s="2">
        <v>28535</v>
      </c>
      <c r="C23" s="2">
        <v>37560</v>
      </c>
      <c r="D23" s="2">
        <v>27130</v>
      </c>
      <c r="E23" s="2">
        <v>36034</v>
      </c>
      <c r="F23" s="2">
        <v>10493</v>
      </c>
      <c r="G23" s="2">
        <v>30805</v>
      </c>
      <c r="H23" s="2">
        <v>48784</v>
      </c>
      <c r="I23" s="2">
        <v>41464</v>
      </c>
      <c r="J23" s="3">
        <v>260805</v>
      </c>
    </row>
    <row r="24" spans="1:10" ht="10.5" customHeight="1">
      <c r="A24" s="1" t="s">
        <v>14</v>
      </c>
      <c r="B24" s="2">
        <v>3319</v>
      </c>
      <c r="C24" s="2">
        <v>2456</v>
      </c>
      <c r="D24" s="2">
        <v>5148</v>
      </c>
      <c r="E24" s="2">
        <v>7657</v>
      </c>
      <c r="F24" s="2">
        <v>2430</v>
      </c>
      <c r="G24" s="2">
        <v>5632</v>
      </c>
      <c r="H24" s="2">
        <v>6829</v>
      </c>
      <c r="I24" s="2">
        <v>7688</v>
      </c>
      <c r="J24" s="3">
        <v>41159</v>
      </c>
    </row>
    <row r="25" spans="1:10" ht="10.5" customHeight="1">
      <c r="A25" s="1" t="s">
        <v>15</v>
      </c>
      <c r="B25" s="2">
        <v>6637</v>
      </c>
      <c r="C25" s="2">
        <v>4491</v>
      </c>
      <c r="D25" s="2">
        <v>2334</v>
      </c>
      <c r="E25" s="2">
        <v>3789</v>
      </c>
      <c r="F25" s="2">
        <v>1184</v>
      </c>
      <c r="G25" s="2">
        <v>2706</v>
      </c>
      <c r="H25" s="2">
        <v>4183</v>
      </c>
      <c r="I25" s="2">
        <v>9252</v>
      </c>
      <c r="J25" s="3">
        <v>34576</v>
      </c>
    </row>
    <row r="26" spans="1:10" ht="10.5" customHeight="1">
      <c r="A26" s="20" t="s">
        <v>16</v>
      </c>
      <c r="B26" s="2">
        <v>10703</v>
      </c>
      <c r="C26" s="2">
        <v>16370</v>
      </c>
      <c r="D26" s="2">
        <v>10312</v>
      </c>
      <c r="E26" s="2">
        <v>5804</v>
      </c>
      <c r="F26" s="2">
        <v>1162</v>
      </c>
      <c r="G26" s="2">
        <v>5071</v>
      </c>
      <c r="H26" s="2">
        <v>14926</v>
      </c>
      <c r="I26" s="2">
        <v>20020</v>
      </c>
      <c r="J26" s="3">
        <v>84368</v>
      </c>
    </row>
    <row r="27" spans="1:10" ht="10.5" customHeight="1">
      <c r="A27" s="1" t="s">
        <v>17</v>
      </c>
      <c r="B27" s="2">
        <v>5752</v>
      </c>
      <c r="C27" s="2">
        <v>18929</v>
      </c>
      <c r="D27" s="2">
        <v>15228</v>
      </c>
      <c r="E27" s="2">
        <v>12481</v>
      </c>
      <c r="F27" s="2">
        <v>5612</v>
      </c>
      <c r="G27" s="2">
        <v>20184</v>
      </c>
      <c r="H27" s="2">
        <v>20725</v>
      </c>
      <c r="I27" s="2">
        <v>28042</v>
      </c>
      <c r="J27" s="3">
        <v>126953</v>
      </c>
    </row>
    <row r="28" ht="10.5" customHeight="1"/>
    <row r="29" ht="10.5" customHeight="1">
      <c r="A29" s="16" t="s">
        <v>19</v>
      </c>
    </row>
    <row r="30" spans="1:10" ht="10.5" customHeight="1">
      <c r="A30" s="16" t="s">
        <v>13</v>
      </c>
      <c r="B30" s="3">
        <v>55748</v>
      </c>
      <c r="C30" s="3">
        <v>82888</v>
      </c>
      <c r="D30" s="3">
        <v>65753</v>
      </c>
      <c r="E30" s="3">
        <v>69805</v>
      </c>
      <c r="F30" s="3">
        <v>29437</v>
      </c>
      <c r="G30" s="3">
        <v>64329</v>
      </c>
      <c r="H30" s="3">
        <v>98312</v>
      </c>
      <c r="I30" s="3">
        <v>90669</v>
      </c>
      <c r="J30" s="3">
        <v>556941</v>
      </c>
    </row>
    <row r="31" spans="1:10" ht="10.5" customHeight="1">
      <c r="A31" s="16" t="s">
        <v>14</v>
      </c>
      <c r="B31" s="3">
        <v>5989</v>
      </c>
      <c r="C31" s="3">
        <v>4630</v>
      </c>
      <c r="D31" s="3">
        <v>10423</v>
      </c>
      <c r="E31" s="3">
        <v>12192</v>
      </c>
      <c r="F31" s="3">
        <v>7104</v>
      </c>
      <c r="G31" s="3">
        <v>10593</v>
      </c>
      <c r="H31" s="3">
        <v>12534</v>
      </c>
      <c r="I31" s="3">
        <v>12324</v>
      </c>
      <c r="J31" s="3">
        <v>75789</v>
      </c>
    </row>
    <row r="32" spans="1:10" ht="10.5" customHeight="1">
      <c r="A32" s="16" t="s">
        <v>15</v>
      </c>
      <c r="B32" s="3">
        <v>10699</v>
      </c>
      <c r="C32" s="3">
        <v>9861</v>
      </c>
      <c r="D32" s="3">
        <v>5099</v>
      </c>
      <c r="E32" s="3">
        <v>7474</v>
      </c>
      <c r="F32" s="3">
        <v>2723</v>
      </c>
      <c r="G32" s="3">
        <v>6913</v>
      </c>
      <c r="H32" s="3">
        <v>8766</v>
      </c>
      <c r="I32" s="3">
        <v>17212</v>
      </c>
      <c r="J32" s="3">
        <v>68747</v>
      </c>
    </row>
    <row r="33" spans="1:10" ht="10.5" customHeight="1">
      <c r="A33" s="16" t="s">
        <v>16</v>
      </c>
      <c r="B33" s="3">
        <v>18217</v>
      </c>
      <c r="C33" s="3">
        <v>27088</v>
      </c>
      <c r="D33" s="3">
        <v>24055</v>
      </c>
      <c r="E33" s="3">
        <v>11694</v>
      </c>
      <c r="F33" s="3">
        <v>2589</v>
      </c>
      <c r="G33" s="3">
        <v>10333</v>
      </c>
      <c r="H33" s="3">
        <v>29037</v>
      </c>
      <c r="I33" s="3">
        <v>41992</v>
      </c>
      <c r="J33" s="3">
        <v>165005</v>
      </c>
    </row>
    <row r="34" spans="1:10" ht="10.5" customHeight="1">
      <c r="A34" s="16" t="s">
        <v>17</v>
      </c>
      <c r="B34" s="3">
        <v>13577</v>
      </c>
      <c r="C34" s="3">
        <v>41483</v>
      </c>
      <c r="D34" s="3">
        <v>37403</v>
      </c>
      <c r="E34" s="3">
        <v>25506</v>
      </c>
      <c r="F34" s="3">
        <v>15939</v>
      </c>
      <c r="G34" s="3">
        <v>42020</v>
      </c>
      <c r="H34" s="3">
        <v>43198</v>
      </c>
      <c r="I34" s="3">
        <v>65241</v>
      </c>
      <c r="J34" s="3">
        <v>284367</v>
      </c>
    </row>
    <row r="35" spans="1:10" ht="11.25" customHeight="1">
      <c r="A35" s="22"/>
      <c r="B35" s="23"/>
      <c r="C35" s="23"/>
      <c r="D35" s="23"/>
      <c r="E35" s="23"/>
      <c r="F35" s="23"/>
      <c r="G35" s="23"/>
      <c r="H35" s="23"/>
      <c r="I35" s="23"/>
      <c r="J35" s="24"/>
    </row>
    <row r="36" ht="10.5" customHeight="1">
      <c r="J36" s="2"/>
    </row>
    <row r="37" spans="1:10" ht="10.5" customHeight="1">
      <c r="A37" s="25" t="s">
        <v>29</v>
      </c>
      <c r="J37" s="2"/>
    </row>
    <row r="38" spans="1:10" ht="10.5" customHeight="1">
      <c r="A38" s="25"/>
      <c r="J38" s="2"/>
    </row>
    <row r="39" spans="1:10" ht="10.5" customHeight="1">
      <c r="A39" s="25" t="s">
        <v>21</v>
      </c>
      <c r="J39" s="2"/>
    </row>
  </sheetData>
  <sheetProtection selectLockedCells="1" selectUnlockedCells="1"/>
  <printOptions/>
  <pageMargins left="0.5" right="0.75" top="0.20972222222222223" bottom="0.22986111111111113" header="0.5118110236220472" footer="0.5118110236220472"/>
  <pageSetup horizontalDpi="300" verticalDpi="3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J39"/>
  <sheetViews>
    <sheetView showGridLines="0" zoomScalePageLayoutView="0" workbookViewId="0" topLeftCell="A1">
      <selection activeCell="A1" sqref="A1"/>
    </sheetView>
  </sheetViews>
  <sheetFormatPr defaultColWidth="12.83203125" defaultRowHeight="12.75" customHeight="1"/>
  <cols>
    <col min="1" max="1" width="42.33203125" style="1" customWidth="1"/>
    <col min="2" max="9" width="9.33203125" style="2" customWidth="1"/>
    <col min="10" max="10" width="10.83203125" style="3" customWidth="1"/>
    <col min="11" max="16384" width="12.83203125" style="2" customWidth="1"/>
  </cols>
  <sheetData>
    <row r="6" s="5" customFormat="1" ht="15" customHeight="1">
      <c r="A6" s="4" t="s">
        <v>0</v>
      </c>
    </row>
    <row r="7" ht="12.75" customHeight="1">
      <c r="A7" s="4"/>
    </row>
    <row r="8" spans="1:10" s="7" customFormat="1" ht="14.25" customHeight="1">
      <c r="A8" s="6" t="s">
        <v>1</v>
      </c>
      <c r="J8" s="8"/>
    </row>
    <row r="9" ht="10.5" customHeight="1">
      <c r="H9" s="3"/>
    </row>
    <row r="10" ht="10.5" customHeight="1"/>
    <row r="11" spans="1:10" s="7" customFormat="1" ht="14.25" customHeight="1">
      <c r="A11" s="31" t="s">
        <v>34</v>
      </c>
      <c r="J11" s="8"/>
    </row>
    <row r="12" ht="10.5" customHeight="1"/>
    <row r="13" spans="1:10" ht="24.75" customHeight="1">
      <c r="A13" s="12"/>
      <c r="B13" s="28" t="s">
        <v>3</v>
      </c>
      <c r="C13" s="28" t="s">
        <v>4</v>
      </c>
      <c r="D13" s="28" t="s">
        <v>5</v>
      </c>
      <c r="E13" s="28" t="s">
        <v>6</v>
      </c>
      <c r="F13" s="28" t="s">
        <v>7</v>
      </c>
      <c r="G13" s="28" t="s">
        <v>8</v>
      </c>
      <c r="H13" s="28" t="s">
        <v>9</v>
      </c>
      <c r="I13" s="28" t="s">
        <v>10</v>
      </c>
      <c r="J13" s="29" t="s">
        <v>11</v>
      </c>
    </row>
    <row r="14" ht="11.25" customHeight="1">
      <c r="A14" s="15"/>
    </row>
    <row r="15" ht="10.5" customHeight="1">
      <c r="A15" s="16" t="s">
        <v>12</v>
      </c>
    </row>
    <row r="16" spans="1:10" ht="10.5" customHeight="1">
      <c r="A16" s="1" t="s">
        <v>13</v>
      </c>
      <c r="B16" s="2">
        <v>20836</v>
      </c>
      <c r="C16" s="2">
        <v>26248</v>
      </c>
      <c r="D16" s="2">
        <v>26056</v>
      </c>
      <c r="E16" s="2">
        <v>31218</v>
      </c>
      <c r="F16" s="2">
        <v>9900</v>
      </c>
      <c r="G16" s="2">
        <v>35435</v>
      </c>
      <c r="H16" s="2">
        <v>35712</v>
      </c>
      <c r="I16" s="2">
        <v>40403</v>
      </c>
      <c r="J16" s="3">
        <v>225808</v>
      </c>
    </row>
    <row r="17" spans="1:10" ht="10.5" customHeight="1">
      <c r="A17" s="1" t="s">
        <v>14</v>
      </c>
      <c r="B17" s="2">
        <v>2133</v>
      </c>
      <c r="C17" s="2">
        <v>1538</v>
      </c>
      <c r="D17" s="2">
        <v>4449</v>
      </c>
      <c r="E17" s="2">
        <v>3691</v>
      </c>
      <c r="F17" s="2">
        <v>819</v>
      </c>
      <c r="G17" s="2">
        <v>5779</v>
      </c>
      <c r="H17" s="2">
        <v>4684</v>
      </c>
      <c r="I17" s="2">
        <v>4588</v>
      </c>
      <c r="J17" s="3">
        <v>27681</v>
      </c>
    </row>
    <row r="18" spans="1:10" ht="10.5" customHeight="1">
      <c r="A18" s="1" t="s">
        <v>15</v>
      </c>
      <c r="B18" s="2">
        <v>3200</v>
      </c>
      <c r="C18" s="2">
        <v>3360</v>
      </c>
      <c r="D18" s="2">
        <v>2193</v>
      </c>
      <c r="E18" s="2">
        <v>3316</v>
      </c>
      <c r="F18" s="2">
        <v>886</v>
      </c>
      <c r="G18" s="2">
        <v>4105</v>
      </c>
      <c r="H18" s="2">
        <v>3327</v>
      </c>
      <c r="I18" s="2">
        <v>9363</v>
      </c>
      <c r="J18" s="3">
        <v>29750</v>
      </c>
    </row>
    <row r="19" spans="1:10" ht="10.5" customHeight="1">
      <c r="A19" s="20" t="s">
        <v>16</v>
      </c>
      <c r="B19" s="2">
        <v>8730</v>
      </c>
      <c r="C19" s="2">
        <v>16984</v>
      </c>
      <c r="D19" s="2">
        <v>8956</v>
      </c>
      <c r="E19" s="2">
        <v>7129</v>
      </c>
      <c r="F19" s="2">
        <v>625</v>
      </c>
      <c r="G19" s="2">
        <v>6447</v>
      </c>
      <c r="H19" s="2">
        <v>6968</v>
      </c>
      <c r="I19" s="2">
        <v>20080</v>
      </c>
      <c r="J19" s="3">
        <v>75919</v>
      </c>
    </row>
    <row r="20" spans="1:10" ht="10.5" customHeight="1">
      <c r="A20" s="1" t="s">
        <v>17</v>
      </c>
      <c r="B20" s="2">
        <v>4938</v>
      </c>
      <c r="C20" s="2">
        <v>14098</v>
      </c>
      <c r="D20" s="2">
        <v>11397</v>
      </c>
      <c r="E20" s="2">
        <v>10611</v>
      </c>
      <c r="F20" s="2">
        <v>4333</v>
      </c>
      <c r="G20" s="2">
        <v>18743</v>
      </c>
      <c r="H20" s="2">
        <v>14427</v>
      </c>
      <c r="I20" s="2">
        <v>22388</v>
      </c>
      <c r="J20" s="3">
        <v>100935</v>
      </c>
    </row>
    <row r="21" ht="10.5" customHeight="1"/>
    <row r="22" ht="10.5" customHeight="1">
      <c r="A22" s="16" t="s">
        <v>18</v>
      </c>
    </row>
    <row r="23" spans="1:10" ht="10.5" customHeight="1">
      <c r="A23" s="1" t="s">
        <v>13</v>
      </c>
      <c r="B23" s="2">
        <v>29919</v>
      </c>
      <c r="C23" s="2">
        <v>38390</v>
      </c>
      <c r="D23" s="2">
        <v>30386</v>
      </c>
      <c r="E23" s="2">
        <v>38956</v>
      </c>
      <c r="F23" s="2">
        <v>11565</v>
      </c>
      <c r="G23" s="2">
        <v>36892</v>
      </c>
      <c r="H23" s="2">
        <v>44068</v>
      </c>
      <c r="I23" s="2">
        <v>47847</v>
      </c>
      <c r="J23" s="3">
        <v>278023</v>
      </c>
    </row>
    <row r="24" spans="1:10" ht="10.5" customHeight="1">
      <c r="A24" s="1" t="s">
        <v>14</v>
      </c>
      <c r="B24" s="2">
        <v>3612</v>
      </c>
      <c r="C24" s="2">
        <v>3025</v>
      </c>
      <c r="D24" s="2">
        <v>6167</v>
      </c>
      <c r="E24" s="2">
        <v>8355</v>
      </c>
      <c r="F24" s="2">
        <v>1876</v>
      </c>
      <c r="G24" s="2">
        <v>7227</v>
      </c>
      <c r="H24" s="2">
        <v>6970</v>
      </c>
      <c r="I24" s="2">
        <v>8412</v>
      </c>
      <c r="J24" s="3">
        <v>45644</v>
      </c>
    </row>
    <row r="25" spans="1:10" ht="10.5" customHeight="1">
      <c r="A25" s="1" t="s">
        <v>15</v>
      </c>
      <c r="B25" s="2">
        <v>5613</v>
      </c>
      <c r="C25" s="2">
        <v>4209</v>
      </c>
      <c r="D25" s="2">
        <v>2615</v>
      </c>
      <c r="E25" s="2">
        <v>4527</v>
      </c>
      <c r="F25" s="2">
        <v>1129</v>
      </c>
      <c r="G25" s="2">
        <v>2946</v>
      </c>
      <c r="H25" s="2">
        <v>3875</v>
      </c>
      <c r="I25" s="2">
        <v>11535</v>
      </c>
      <c r="J25" s="3">
        <v>36449</v>
      </c>
    </row>
    <row r="26" spans="1:10" ht="10.5" customHeight="1">
      <c r="A26" s="20" t="s">
        <v>16</v>
      </c>
      <c r="B26" s="2">
        <v>9433</v>
      </c>
      <c r="C26" s="2">
        <v>14158</v>
      </c>
      <c r="D26" s="2">
        <v>10469</v>
      </c>
      <c r="E26" s="2">
        <v>9677</v>
      </c>
      <c r="F26" s="2">
        <v>726</v>
      </c>
      <c r="G26" s="2">
        <v>7010</v>
      </c>
      <c r="H26" s="2">
        <v>10167</v>
      </c>
      <c r="I26" s="2">
        <v>22703</v>
      </c>
      <c r="J26" s="3">
        <v>84343</v>
      </c>
    </row>
    <row r="27" spans="1:10" ht="10.5" customHeight="1">
      <c r="A27" s="1" t="s">
        <v>17</v>
      </c>
      <c r="B27" s="2">
        <v>5357</v>
      </c>
      <c r="C27" s="2">
        <v>19162</v>
      </c>
      <c r="D27" s="2">
        <v>12179</v>
      </c>
      <c r="E27" s="2">
        <v>12172</v>
      </c>
      <c r="F27" s="2">
        <v>4588</v>
      </c>
      <c r="G27" s="2">
        <v>19290</v>
      </c>
      <c r="H27" s="2">
        <v>16600</v>
      </c>
      <c r="I27" s="2">
        <v>24856</v>
      </c>
      <c r="J27" s="3">
        <v>114204</v>
      </c>
    </row>
    <row r="28" ht="10.5" customHeight="1"/>
    <row r="29" ht="10.5" customHeight="1">
      <c r="A29" s="16" t="s">
        <v>19</v>
      </c>
    </row>
    <row r="30" spans="1:10" ht="10.5" customHeight="1">
      <c r="A30" s="16" t="s">
        <v>13</v>
      </c>
      <c r="B30" s="3">
        <v>56319</v>
      </c>
      <c r="C30" s="3">
        <v>87982</v>
      </c>
      <c r="D30" s="3">
        <v>71966</v>
      </c>
      <c r="E30" s="3">
        <v>74439</v>
      </c>
      <c r="F30" s="3">
        <v>32484</v>
      </c>
      <c r="G30" s="3">
        <v>77624</v>
      </c>
      <c r="H30" s="3">
        <v>88299</v>
      </c>
      <c r="I30" s="3">
        <v>107116</v>
      </c>
      <c r="J30" s="3">
        <v>596229</v>
      </c>
    </row>
    <row r="31" spans="1:10" ht="10.5" customHeight="1">
      <c r="A31" s="16" t="s">
        <v>14</v>
      </c>
      <c r="B31" s="3">
        <v>6439</v>
      </c>
      <c r="C31" s="3">
        <v>6210</v>
      </c>
      <c r="D31" s="3">
        <v>12404</v>
      </c>
      <c r="E31" s="3">
        <v>14032</v>
      </c>
      <c r="F31" s="3">
        <v>5896</v>
      </c>
      <c r="G31" s="3">
        <v>13651</v>
      </c>
      <c r="H31" s="3">
        <v>12843</v>
      </c>
      <c r="I31" s="3">
        <v>13803</v>
      </c>
      <c r="J31" s="3">
        <v>85278</v>
      </c>
    </row>
    <row r="32" spans="1:10" ht="10.5" customHeight="1">
      <c r="A32" s="16" t="s">
        <v>15</v>
      </c>
      <c r="B32" s="3">
        <v>9454</v>
      </c>
      <c r="C32" s="3">
        <v>8472</v>
      </c>
      <c r="D32" s="3">
        <v>5920</v>
      </c>
      <c r="E32" s="3">
        <v>8724</v>
      </c>
      <c r="F32" s="3">
        <v>2775</v>
      </c>
      <c r="G32" s="3">
        <v>7590</v>
      </c>
      <c r="H32" s="3">
        <v>8076</v>
      </c>
      <c r="I32" s="3">
        <v>25233</v>
      </c>
      <c r="J32" s="3">
        <v>76244</v>
      </c>
    </row>
    <row r="33" spans="1:10" ht="10.5" customHeight="1">
      <c r="A33" s="16" t="s">
        <v>16</v>
      </c>
      <c r="B33" s="3">
        <v>18423</v>
      </c>
      <c r="C33" s="3">
        <v>37457</v>
      </c>
      <c r="D33" s="3">
        <v>21472</v>
      </c>
      <c r="E33" s="3">
        <v>17899</v>
      </c>
      <c r="F33" s="3">
        <v>1759</v>
      </c>
      <c r="G33" s="3">
        <v>14153</v>
      </c>
      <c r="H33" s="3">
        <v>20576</v>
      </c>
      <c r="I33" s="3">
        <v>48509</v>
      </c>
      <c r="J33" s="3">
        <v>180248</v>
      </c>
    </row>
    <row r="34" spans="1:10" ht="10.5" customHeight="1">
      <c r="A34" s="16" t="s">
        <v>17</v>
      </c>
      <c r="B34" s="3">
        <v>12475</v>
      </c>
      <c r="C34" s="3">
        <v>42492</v>
      </c>
      <c r="D34" s="3">
        <v>30867</v>
      </c>
      <c r="E34" s="3">
        <v>24295</v>
      </c>
      <c r="F34" s="3">
        <v>13021</v>
      </c>
      <c r="G34" s="3">
        <v>40242</v>
      </c>
      <c r="H34" s="3">
        <v>34204</v>
      </c>
      <c r="I34" s="3">
        <v>57528</v>
      </c>
      <c r="J34" s="3">
        <v>255124</v>
      </c>
    </row>
    <row r="35" spans="1:10" ht="11.25" customHeight="1">
      <c r="A35" s="22"/>
      <c r="B35" s="23"/>
      <c r="C35" s="23"/>
      <c r="D35" s="23"/>
      <c r="E35" s="23"/>
      <c r="F35" s="23"/>
      <c r="G35" s="23"/>
      <c r="H35" s="23"/>
      <c r="I35" s="23"/>
      <c r="J35" s="24"/>
    </row>
    <row r="36" ht="10.5" customHeight="1">
      <c r="J36" s="2"/>
    </row>
    <row r="37" spans="1:10" ht="10.5" customHeight="1">
      <c r="A37" s="25" t="s">
        <v>29</v>
      </c>
      <c r="J37" s="2"/>
    </row>
    <row r="38" spans="1:10" ht="10.5" customHeight="1">
      <c r="A38" s="25"/>
      <c r="J38" s="2"/>
    </row>
    <row r="39" spans="1:10" ht="10.5" customHeight="1">
      <c r="A39" s="25" t="s">
        <v>21</v>
      </c>
      <c r="J39" s="2"/>
    </row>
  </sheetData>
  <sheetProtection selectLockedCells="1" selectUnlockedCells="1"/>
  <printOptions/>
  <pageMargins left="0.5" right="0.75" top="0.20972222222222223" bottom="0.22986111111111113" header="0.5118110236220472" footer="0.5118110236220472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J39"/>
  <sheetViews>
    <sheetView showGridLines="0" zoomScalePageLayoutView="0" workbookViewId="0" topLeftCell="A1">
      <selection activeCell="A1" sqref="A1"/>
    </sheetView>
  </sheetViews>
  <sheetFormatPr defaultColWidth="12.83203125" defaultRowHeight="12.75" customHeight="1"/>
  <cols>
    <col min="1" max="1" width="42.33203125" style="1" customWidth="1"/>
    <col min="2" max="3" width="9.33203125" style="2" customWidth="1"/>
    <col min="4" max="4" width="10.16015625" style="2" customWidth="1"/>
    <col min="5" max="5" width="10.5" style="2" customWidth="1"/>
    <col min="6" max="9" width="9.33203125" style="2" customWidth="1"/>
    <col min="10" max="10" width="10.83203125" style="3" customWidth="1"/>
    <col min="11" max="16384" width="12.83203125" style="2" customWidth="1"/>
  </cols>
  <sheetData>
    <row r="1" ht="15" customHeight="1"/>
    <row r="2" ht="15" customHeight="1"/>
    <row r="3" ht="15" customHeight="1"/>
    <row r="4" ht="15" customHeight="1"/>
    <row r="5" ht="15" customHeight="1"/>
    <row r="6" s="5" customFormat="1" ht="15" customHeight="1">
      <c r="A6" s="4" t="s">
        <v>0</v>
      </c>
    </row>
    <row r="7" ht="12.75" customHeight="1">
      <c r="A7" s="4"/>
    </row>
    <row r="8" spans="1:10" s="7" customFormat="1" ht="14.25" customHeight="1">
      <c r="A8" s="6" t="s">
        <v>1</v>
      </c>
      <c r="J8" s="8"/>
    </row>
    <row r="9" ht="10.5" customHeight="1">
      <c r="H9" s="3"/>
    </row>
    <row r="10" ht="10.5" customHeight="1"/>
    <row r="11" spans="1:10" s="7" customFormat="1" ht="14.25" customHeight="1">
      <c r="A11" s="9" t="s">
        <v>22</v>
      </c>
      <c r="H11" s="10"/>
      <c r="I11" s="11"/>
      <c r="J11" s="8"/>
    </row>
    <row r="12" ht="10.5" customHeight="1"/>
    <row r="13" spans="1:10" ht="24.75" customHeight="1">
      <c r="A13" s="12"/>
      <c r="B13" s="13" t="s">
        <v>3</v>
      </c>
      <c r="C13" s="13" t="s">
        <v>4</v>
      </c>
      <c r="D13" s="13" t="s">
        <v>5</v>
      </c>
      <c r="E13" s="13" t="s">
        <v>6</v>
      </c>
      <c r="F13" s="13" t="s">
        <v>7</v>
      </c>
      <c r="G13" s="13" t="s">
        <v>8</v>
      </c>
      <c r="H13" s="13" t="s">
        <v>9</v>
      </c>
      <c r="I13" s="13" t="s">
        <v>10</v>
      </c>
      <c r="J13" s="14" t="s">
        <v>11</v>
      </c>
    </row>
    <row r="14" ht="10.5" customHeight="1">
      <c r="A14" s="15"/>
    </row>
    <row r="15" spans="1:3" ht="10.5" customHeight="1">
      <c r="A15" s="16" t="s">
        <v>12</v>
      </c>
      <c r="B15" s="17"/>
      <c r="C15" s="18"/>
    </row>
    <row r="16" spans="1:10" ht="10.5" customHeight="1">
      <c r="A16" s="1" t="s">
        <v>13</v>
      </c>
      <c r="B16" s="18">
        <v>34583</v>
      </c>
      <c r="C16" s="18">
        <v>48146</v>
      </c>
      <c r="D16" s="18">
        <v>26393</v>
      </c>
      <c r="E16" s="18">
        <v>33022</v>
      </c>
      <c r="F16" s="18">
        <v>14598</v>
      </c>
      <c r="G16" s="18">
        <v>32525</v>
      </c>
      <c r="H16" s="18">
        <v>53225</v>
      </c>
      <c r="I16" s="18">
        <v>60465</v>
      </c>
      <c r="J16" s="26">
        <v>302957</v>
      </c>
    </row>
    <row r="17" spans="1:10" ht="10.5" customHeight="1">
      <c r="A17" s="1" t="s">
        <v>14</v>
      </c>
      <c r="B17" s="18">
        <v>4009</v>
      </c>
      <c r="C17" s="18">
        <v>4817</v>
      </c>
      <c r="D17" s="18">
        <v>4467</v>
      </c>
      <c r="E17" s="18">
        <v>7405</v>
      </c>
      <c r="F17" s="18">
        <v>3047</v>
      </c>
      <c r="G17" s="18">
        <v>6652</v>
      </c>
      <c r="H17" s="18">
        <v>7948</v>
      </c>
      <c r="I17" s="18">
        <v>5092</v>
      </c>
      <c r="J17" s="21">
        <v>43437</v>
      </c>
    </row>
    <row r="18" spans="1:10" ht="10.5" customHeight="1">
      <c r="A18" s="1" t="s">
        <v>15</v>
      </c>
      <c r="B18" s="18">
        <v>2890</v>
      </c>
      <c r="C18" s="18">
        <v>4572</v>
      </c>
      <c r="D18" s="18">
        <v>1651</v>
      </c>
      <c r="E18" s="18">
        <v>6031</v>
      </c>
      <c r="F18" s="18">
        <v>1993</v>
      </c>
      <c r="G18" s="18">
        <v>1768</v>
      </c>
      <c r="H18" s="18">
        <v>5349</v>
      </c>
      <c r="I18" s="18">
        <v>7050</v>
      </c>
      <c r="J18" s="21">
        <v>31304</v>
      </c>
    </row>
    <row r="19" spans="1:10" ht="10.5" customHeight="1">
      <c r="A19" s="20" t="s">
        <v>16</v>
      </c>
      <c r="B19" s="18">
        <v>10872</v>
      </c>
      <c r="C19" s="18">
        <v>10802</v>
      </c>
      <c r="D19" s="18">
        <v>9737</v>
      </c>
      <c r="E19" s="18">
        <v>13740</v>
      </c>
      <c r="F19" s="18">
        <v>1232</v>
      </c>
      <c r="G19" s="18">
        <v>4438</v>
      </c>
      <c r="H19" s="18">
        <v>9363</v>
      </c>
      <c r="I19" s="18">
        <v>20450</v>
      </c>
      <c r="J19" s="21">
        <v>80634</v>
      </c>
    </row>
    <row r="20" spans="1:10" ht="10.5" customHeight="1">
      <c r="A20" s="1" t="s">
        <v>17</v>
      </c>
      <c r="B20" s="18">
        <v>11499</v>
      </c>
      <c r="C20" s="18">
        <v>31937</v>
      </c>
      <c r="D20" s="18">
        <v>12734</v>
      </c>
      <c r="E20" s="18">
        <v>14261</v>
      </c>
      <c r="F20" s="18">
        <v>9046</v>
      </c>
      <c r="G20" s="18">
        <v>11844</v>
      </c>
      <c r="H20" s="18">
        <v>31940</v>
      </c>
      <c r="I20" s="18">
        <v>44750</v>
      </c>
      <c r="J20" s="21">
        <v>168011</v>
      </c>
    </row>
    <row r="21" spans="2:10" ht="10.5" customHeight="1">
      <c r="B21" s="18"/>
      <c r="C21" s="18"/>
      <c r="D21" s="18"/>
      <c r="E21" s="18"/>
      <c r="F21" s="18"/>
      <c r="J21" s="21"/>
    </row>
    <row r="22" spans="1:10" ht="10.5" customHeight="1">
      <c r="A22" s="16" t="s">
        <v>18</v>
      </c>
      <c r="J22" s="21"/>
    </row>
    <row r="23" spans="1:10" ht="10.5" customHeight="1">
      <c r="A23" s="1" t="s">
        <v>13</v>
      </c>
      <c r="B23" s="18">
        <v>52658</v>
      </c>
      <c r="C23" s="18">
        <v>59087</v>
      </c>
      <c r="D23" s="18">
        <v>33459</v>
      </c>
      <c r="E23" s="18">
        <v>39283</v>
      </c>
      <c r="F23" s="18">
        <v>18022</v>
      </c>
      <c r="G23" s="18">
        <v>35116</v>
      </c>
      <c r="H23" s="18">
        <v>73784</v>
      </c>
      <c r="I23" s="18">
        <v>76908</v>
      </c>
      <c r="J23" s="21">
        <v>388317</v>
      </c>
    </row>
    <row r="24" spans="1:10" ht="10.5" customHeight="1">
      <c r="A24" s="1" t="s">
        <v>14</v>
      </c>
      <c r="B24" s="18">
        <v>6333</v>
      </c>
      <c r="C24" s="18">
        <v>7274</v>
      </c>
      <c r="D24" s="18">
        <v>6523</v>
      </c>
      <c r="E24" s="18">
        <v>13597</v>
      </c>
      <c r="F24" s="18">
        <v>7656</v>
      </c>
      <c r="G24" s="18">
        <v>7615</v>
      </c>
      <c r="H24" s="18">
        <v>11099</v>
      </c>
      <c r="I24" s="18">
        <v>11131</v>
      </c>
      <c r="J24" s="21">
        <v>71228</v>
      </c>
    </row>
    <row r="25" spans="1:10" ht="10.5" customHeight="1">
      <c r="A25" s="1" t="s">
        <v>15</v>
      </c>
      <c r="B25" s="18">
        <v>4239</v>
      </c>
      <c r="C25" s="18">
        <v>4543</v>
      </c>
      <c r="D25" s="18">
        <v>2129</v>
      </c>
      <c r="E25" s="18">
        <v>7515</v>
      </c>
      <c r="F25" s="18">
        <v>2521</v>
      </c>
      <c r="G25" s="18">
        <v>2029</v>
      </c>
      <c r="H25" s="18">
        <v>7072</v>
      </c>
      <c r="I25" s="18">
        <v>10315</v>
      </c>
      <c r="J25" s="21">
        <v>40363</v>
      </c>
    </row>
    <row r="26" spans="1:10" ht="10.5" customHeight="1">
      <c r="A26" s="20" t="s">
        <v>16</v>
      </c>
      <c r="B26" s="18">
        <v>14050</v>
      </c>
      <c r="C26" s="18">
        <v>12693</v>
      </c>
      <c r="D26" s="18">
        <v>11567</v>
      </c>
      <c r="E26" s="18">
        <v>15630</v>
      </c>
      <c r="F26" s="18">
        <v>1699</v>
      </c>
      <c r="G26" s="18">
        <v>4834</v>
      </c>
      <c r="H26" s="18">
        <v>13214</v>
      </c>
      <c r="I26" s="18">
        <v>25829</v>
      </c>
      <c r="J26" s="21">
        <v>99516</v>
      </c>
    </row>
    <row r="27" spans="1:10" ht="10.5" customHeight="1">
      <c r="A27" s="1" t="s">
        <v>17</v>
      </c>
      <c r="B27" s="18">
        <v>12678</v>
      </c>
      <c r="C27" s="18">
        <v>38826</v>
      </c>
      <c r="D27" s="18">
        <v>17167</v>
      </c>
      <c r="E27" s="18">
        <v>16158</v>
      </c>
      <c r="F27" s="18">
        <v>10759</v>
      </c>
      <c r="G27" s="18">
        <v>12410</v>
      </c>
      <c r="H27" s="18">
        <v>39505</v>
      </c>
      <c r="I27" s="18">
        <v>53702</v>
      </c>
      <c r="J27" s="21">
        <v>201205</v>
      </c>
    </row>
    <row r="28" ht="10.5" customHeight="1">
      <c r="J28" s="21"/>
    </row>
    <row r="29" spans="1:10" ht="10.5" customHeight="1">
      <c r="A29" s="16" t="s">
        <v>19</v>
      </c>
      <c r="J29" s="21"/>
    </row>
    <row r="30" spans="1:10" ht="10.5" customHeight="1">
      <c r="A30" s="16" t="s">
        <v>13</v>
      </c>
      <c r="B30" s="27">
        <v>87241</v>
      </c>
      <c r="C30" s="18">
        <v>107233</v>
      </c>
      <c r="D30" s="18">
        <v>59852</v>
      </c>
      <c r="E30" s="18">
        <v>72305</v>
      </c>
      <c r="F30" s="18">
        <v>33561</v>
      </c>
      <c r="G30" s="18">
        <v>67641</v>
      </c>
      <c r="H30" s="18">
        <v>127010</v>
      </c>
      <c r="I30" s="18">
        <v>137677</v>
      </c>
      <c r="J30" s="21">
        <v>692520</v>
      </c>
    </row>
    <row r="31" spans="1:10" ht="10.5" customHeight="1">
      <c r="A31" s="16" t="s">
        <v>14</v>
      </c>
      <c r="B31" s="18">
        <v>10342</v>
      </c>
      <c r="C31" s="18">
        <v>12110</v>
      </c>
      <c r="D31" s="18">
        <v>11017</v>
      </c>
      <c r="E31" s="18">
        <v>21006</v>
      </c>
      <c r="F31" s="18">
        <v>10872</v>
      </c>
      <c r="G31" s="18">
        <v>14267</v>
      </c>
      <c r="H31" s="18">
        <v>19049</v>
      </c>
      <c r="I31" s="18">
        <v>16325</v>
      </c>
      <c r="J31" s="21">
        <v>114988</v>
      </c>
    </row>
    <row r="32" spans="1:10" ht="10.5" customHeight="1">
      <c r="A32" s="16" t="s">
        <v>15</v>
      </c>
      <c r="B32" s="18">
        <v>7144</v>
      </c>
      <c r="C32" s="18">
        <v>9168</v>
      </c>
      <c r="D32" s="18">
        <v>3781</v>
      </c>
      <c r="E32" s="18">
        <v>13611</v>
      </c>
      <c r="F32" s="18">
        <v>4666</v>
      </c>
      <c r="G32" s="18">
        <v>3797</v>
      </c>
      <c r="H32" s="18">
        <v>12451</v>
      </c>
      <c r="I32" s="18">
        <v>17407</v>
      </c>
      <c r="J32" s="21">
        <v>72025</v>
      </c>
    </row>
    <row r="33" spans="1:10" ht="10.5" customHeight="1">
      <c r="A33" s="16" t="s">
        <v>16</v>
      </c>
      <c r="B33" s="18">
        <v>24945</v>
      </c>
      <c r="C33" s="18">
        <v>23554</v>
      </c>
      <c r="D33" s="18">
        <v>21360</v>
      </c>
      <c r="E33" s="18">
        <v>30091</v>
      </c>
      <c r="F33" s="2">
        <v>2937</v>
      </c>
      <c r="G33" s="2">
        <v>9279</v>
      </c>
      <c r="H33" s="2">
        <v>22596</v>
      </c>
      <c r="I33" s="2">
        <v>46305</v>
      </c>
      <c r="J33" s="21">
        <v>181067</v>
      </c>
    </row>
    <row r="34" spans="1:10" ht="10.5" customHeight="1">
      <c r="A34" s="16" t="s">
        <v>17</v>
      </c>
      <c r="B34" s="2">
        <v>24177</v>
      </c>
      <c r="C34" s="2">
        <v>70763</v>
      </c>
      <c r="D34" s="2">
        <v>29901</v>
      </c>
      <c r="E34" s="2">
        <v>30708</v>
      </c>
      <c r="F34" s="2">
        <v>19900</v>
      </c>
      <c r="G34" s="2">
        <v>24254</v>
      </c>
      <c r="H34" s="2">
        <v>71755</v>
      </c>
      <c r="I34" s="2">
        <v>98952</v>
      </c>
      <c r="J34" s="21">
        <v>370410</v>
      </c>
    </row>
    <row r="35" spans="1:10" ht="10.5" customHeight="1">
      <c r="A35" s="22"/>
      <c r="B35" s="23"/>
      <c r="C35" s="23"/>
      <c r="D35" s="23"/>
      <c r="E35" s="23"/>
      <c r="F35" s="23"/>
      <c r="G35" s="23"/>
      <c r="H35" s="23"/>
      <c r="I35" s="23"/>
      <c r="J35" s="24"/>
    </row>
    <row r="36" ht="10.5" customHeight="1">
      <c r="J36" s="2"/>
    </row>
    <row r="37" spans="1:10" ht="10.5" customHeight="1">
      <c r="A37" s="25" t="s">
        <v>20</v>
      </c>
      <c r="J37" s="2"/>
    </row>
    <row r="38" spans="1:10" ht="10.5" customHeight="1">
      <c r="A38" s="25"/>
      <c r="J38" s="2"/>
    </row>
    <row r="39" spans="1:10" ht="10.5" customHeight="1">
      <c r="A39" s="25" t="s">
        <v>21</v>
      </c>
      <c r="J39" s="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J39"/>
  <sheetViews>
    <sheetView showGridLines="0" zoomScalePageLayoutView="0" workbookViewId="0" topLeftCell="A1">
      <selection activeCell="A1" sqref="A1"/>
    </sheetView>
  </sheetViews>
  <sheetFormatPr defaultColWidth="12.83203125" defaultRowHeight="12.75" customHeight="1"/>
  <cols>
    <col min="1" max="1" width="42.33203125" style="1" customWidth="1"/>
    <col min="2" max="3" width="9.33203125" style="2" customWidth="1"/>
    <col min="4" max="4" width="10.16015625" style="2" customWidth="1"/>
    <col min="5" max="5" width="10.5" style="2" customWidth="1"/>
    <col min="6" max="9" width="9.33203125" style="2" customWidth="1"/>
    <col min="10" max="10" width="10.83203125" style="3" customWidth="1"/>
    <col min="11" max="16384" width="12.83203125" style="2" customWidth="1"/>
  </cols>
  <sheetData>
    <row r="1" ht="15" customHeight="1"/>
    <row r="2" ht="15" customHeight="1"/>
    <row r="3" ht="15" customHeight="1"/>
    <row r="4" ht="15" customHeight="1"/>
    <row r="5" ht="15" customHeight="1"/>
    <row r="6" s="5" customFormat="1" ht="15" customHeight="1">
      <c r="A6" s="4" t="s">
        <v>0</v>
      </c>
    </row>
    <row r="7" ht="12.75" customHeight="1">
      <c r="A7" s="4"/>
    </row>
    <row r="8" spans="1:10" s="7" customFormat="1" ht="14.25" customHeight="1">
      <c r="A8" s="6" t="s">
        <v>1</v>
      </c>
      <c r="J8" s="8"/>
    </row>
    <row r="9" ht="10.5" customHeight="1">
      <c r="H9" s="3"/>
    </row>
    <row r="10" ht="10.5" customHeight="1"/>
    <row r="11" spans="1:10" s="7" customFormat="1" ht="14.25" customHeight="1">
      <c r="A11" s="9" t="s">
        <v>23</v>
      </c>
      <c r="H11" s="10"/>
      <c r="I11" s="11"/>
      <c r="J11" s="8"/>
    </row>
    <row r="12" ht="10.5" customHeight="1"/>
    <row r="13" spans="1:10" ht="24.75" customHeight="1">
      <c r="A13" s="12"/>
      <c r="B13" s="13" t="s">
        <v>3</v>
      </c>
      <c r="C13" s="13" t="s">
        <v>4</v>
      </c>
      <c r="D13" s="13" t="s">
        <v>5</v>
      </c>
      <c r="E13" s="13" t="s">
        <v>6</v>
      </c>
      <c r="F13" s="13" t="s">
        <v>7</v>
      </c>
      <c r="G13" s="13" t="s">
        <v>8</v>
      </c>
      <c r="H13" s="13" t="s">
        <v>9</v>
      </c>
      <c r="I13" s="13" t="s">
        <v>10</v>
      </c>
      <c r="J13" s="14" t="s">
        <v>11</v>
      </c>
    </row>
    <row r="14" ht="10.5" customHeight="1">
      <c r="A14" s="15"/>
    </row>
    <row r="15" spans="1:3" ht="10.5" customHeight="1">
      <c r="A15" s="16" t="s">
        <v>12</v>
      </c>
      <c r="B15" s="17"/>
      <c r="C15" s="18"/>
    </row>
    <row r="16" spans="1:10" ht="10.5" customHeight="1">
      <c r="A16" s="1" t="s">
        <v>13</v>
      </c>
      <c r="B16" s="18">
        <v>30508</v>
      </c>
      <c r="C16" s="18">
        <v>38982</v>
      </c>
      <c r="D16" s="18">
        <v>33933</v>
      </c>
      <c r="E16" s="18">
        <v>30374</v>
      </c>
      <c r="F16" s="18">
        <v>14468</v>
      </c>
      <c r="G16" s="18">
        <v>31535</v>
      </c>
      <c r="H16" s="18">
        <v>58944</v>
      </c>
      <c r="I16" s="18">
        <v>58241</v>
      </c>
      <c r="J16" s="21">
        <v>296985</v>
      </c>
    </row>
    <row r="17" spans="1:10" ht="10.5" customHeight="1">
      <c r="A17" s="1" t="s">
        <v>14</v>
      </c>
      <c r="B17" s="18">
        <v>3422</v>
      </c>
      <c r="C17" s="18">
        <v>3039</v>
      </c>
      <c r="D17" s="18">
        <v>4412</v>
      </c>
      <c r="E17" s="18">
        <v>4371</v>
      </c>
      <c r="F17" s="18">
        <v>2805</v>
      </c>
      <c r="G17" s="18">
        <v>4702</v>
      </c>
      <c r="H17" s="18">
        <v>6408</v>
      </c>
      <c r="I17" s="18">
        <v>4708</v>
      </c>
      <c r="J17" s="21">
        <v>33867</v>
      </c>
    </row>
    <row r="18" spans="1:10" ht="10.5" customHeight="1">
      <c r="A18" s="1" t="s">
        <v>15</v>
      </c>
      <c r="B18" s="18">
        <v>2568</v>
      </c>
      <c r="C18" s="18">
        <v>3111</v>
      </c>
      <c r="D18" s="18">
        <v>1972</v>
      </c>
      <c r="E18" s="18">
        <v>3100</v>
      </c>
      <c r="F18" s="18">
        <v>1855</v>
      </c>
      <c r="G18" s="18">
        <v>2133</v>
      </c>
      <c r="H18" s="18">
        <v>6069</v>
      </c>
      <c r="I18" s="18">
        <v>5857</v>
      </c>
      <c r="J18" s="21">
        <v>26665</v>
      </c>
    </row>
    <row r="19" spans="1:10" ht="10.5" customHeight="1">
      <c r="A19" s="20" t="s">
        <v>16</v>
      </c>
      <c r="B19" s="18">
        <v>11223</v>
      </c>
      <c r="C19" s="18">
        <v>4659</v>
      </c>
      <c r="D19" s="18">
        <v>10522</v>
      </c>
      <c r="E19" s="18">
        <v>7819</v>
      </c>
      <c r="F19" s="18">
        <v>1246</v>
      </c>
      <c r="G19" s="18">
        <v>4450</v>
      </c>
      <c r="H19" s="18">
        <v>13463</v>
      </c>
      <c r="I19" s="18">
        <v>22281</v>
      </c>
      <c r="J19" s="21">
        <v>75663</v>
      </c>
    </row>
    <row r="20" spans="1:10" ht="10.5" customHeight="1">
      <c r="A20" s="1" t="s">
        <v>17</v>
      </c>
      <c r="B20" s="18">
        <v>12405</v>
      </c>
      <c r="C20" s="18">
        <v>45466</v>
      </c>
      <c r="D20" s="18">
        <v>21556</v>
      </c>
      <c r="E20" s="18">
        <v>13361</v>
      </c>
      <c r="F20" s="18">
        <v>10992</v>
      </c>
      <c r="G20" s="18">
        <v>17966</v>
      </c>
      <c r="H20" s="18">
        <v>40746</v>
      </c>
      <c r="I20" s="18">
        <v>74751</v>
      </c>
      <c r="J20" s="21">
        <v>237243</v>
      </c>
    </row>
    <row r="21" spans="2:10" ht="10.5" customHeight="1">
      <c r="B21" s="18"/>
      <c r="C21" s="18"/>
      <c r="D21" s="18"/>
      <c r="E21" s="18"/>
      <c r="F21" s="18"/>
      <c r="J21" s="21"/>
    </row>
    <row r="22" spans="1:10" ht="10.5" customHeight="1">
      <c r="A22" s="16" t="s">
        <v>18</v>
      </c>
      <c r="J22" s="21"/>
    </row>
    <row r="23" spans="1:10" ht="10.5" customHeight="1">
      <c r="A23" s="1" t="s">
        <v>13</v>
      </c>
      <c r="B23" s="18">
        <v>53575</v>
      </c>
      <c r="C23" s="18">
        <v>56412</v>
      </c>
      <c r="D23" s="18">
        <v>38528</v>
      </c>
      <c r="E23" s="18">
        <v>36099</v>
      </c>
      <c r="F23" s="18">
        <v>17910</v>
      </c>
      <c r="G23" s="18">
        <v>33605</v>
      </c>
      <c r="H23" s="18">
        <v>84059</v>
      </c>
      <c r="I23" s="18">
        <v>74395</v>
      </c>
      <c r="J23" s="21">
        <v>394583</v>
      </c>
    </row>
    <row r="24" spans="1:10" ht="10.5" customHeight="1">
      <c r="A24" s="1" t="s">
        <v>14</v>
      </c>
      <c r="B24" s="18">
        <v>5330</v>
      </c>
      <c r="C24" s="18">
        <v>4917</v>
      </c>
      <c r="D24" s="18">
        <v>6026</v>
      </c>
      <c r="E24" s="18">
        <v>9048</v>
      </c>
      <c r="F24" s="18">
        <v>6025</v>
      </c>
      <c r="G24" s="18">
        <v>5520</v>
      </c>
      <c r="H24" s="18">
        <v>9358</v>
      </c>
      <c r="I24" s="18">
        <v>10736</v>
      </c>
      <c r="J24" s="21">
        <v>56960</v>
      </c>
    </row>
    <row r="25" spans="1:10" ht="10.5" customHeight="1">
      <c r="A25" s="1" t="s">
        <v>15</v>
      </c>
      <c r="B25" s="18">
        <v>4105</v>
      </c>
      <c r="C25" s="18">
        <v>3700</v>
      </c>
      <c r="D25" s="18">
        <v>2082</v>
      </c>
      <c r="E25" s="18">
        <v>3896</v>
      </c>
      <c r="F25" s="18">
        <v>2335</v>
      </c>
      <c r="G25" s="18">
        <v>2300</v>
      </c>
      <c r="H25" s="18">
        <v>7503</v>
      </c>
      <c r="I25" s="18">
        <v>8259</v>
      </c>
      <c r="J25" s="21">
        <v>34180</v>
      </c>
    </row>
    <row r="26" spans="1:10" ht="10.5" customHeight="1">
      <c r="A26" s="20" t="s">
        <v>16</v>
      </c>
      <c r="B26" s="18">
        <v>16496</v>
      </c>
      <c r="C26" s="18">
        <v>6479</v>
      </c>
      <c r="D26" s="18">
        <v>11076</v>
      </c>
      <c r="E26" s="18">
        <v>8897</v>
      </c>
      <c r="F26" s="18">
        <v>1656</v>
      </c>
      <c r="G26" s="18">
        <v>4814</v>
      </c>
      <c r="H26" s="18">
        <v>18159</v>
      </c>
      <c r="I26" s="18">
        <v>28093</v>
      </c>
      <c r="J26" s="21">
        <v>95670</v>
      </c>
    </row>
    <row r="27" spans="1:10" ht="10.5" customHeight="1">
      <c r="A27" s="1" t="s">
        <v>17</v>
      </c>
      <c r="B27" s="18">
        <v>15101</v>
      </c>
      <c r="C27" s="18">
        <v>57109</v>
      </c>
      <c r="D27" s="18">
        <v>24949</v>
      </c>
      <c r="E27" s="18">
        <v>14878</v>
      </c>
      <c r="F27" s="18">
        <v>13508</v>
      </c>
      <c r="G27" s="18">
        <v>18566</v>
      </c>
      <c r="H27" s="18">
        <v>49571</v>
      </c>
      <c r="I27" s="18">
        <v>86107</v>
      </c>
      <c r="J27" s="21">
        <v>279789</v>
      </c>
    </row>
    <row r="28" ht="10.5" customHeight="1">
      <c r="J28" s="21"/>
    </row>
    <row r="29" spans="1:10" ht="10.5" customHeight="1">
      <c r="A29" s="16" t="s">
        <v>19</v>
      </c>
      <c r="J29" s="21"/>
    </row>
    <row r="30" spans="1:10" ht="10.5" customHeight="1">
      <c r="A30" s="16" t="s">
        <v>13</v>
      </c>
      <c r="B30" s="27">
        <v>84287</v>
      </c>
      <c r="C30" s="18">
        <v>95408</v>
      </c>
      <c r="D30" s="18">
        <v>72680</v>
      </c>
      <c r="E30" s="18">
        <v>66473</v>
      </c>
      <c r="F30" s="18">
        <v>33295</v>
      </c>
      <c r="G30" s="18">
        <v>65150</v>
      </c>
      <c r="H30" s="18">
        <v>143005</v>
      </c>
      <c r="I30" s="18">
        <v>132639</v>
      </c>
      <c r="J30" s="21">
        <v>692937</v>
      </c>
    </row>
    <row r="31" spans="1:10" ht="10.5" customHeight="1">
      <c r="A31" s="16" t="s">
        <v>14</v>
      </c>
      <c r="B31" s="18">
        <v>8787</v>
      </c>
      <c r="C31" s="18">
        <v>7957</v>
      </c>
      <c r="D31" s="18">
        <v>10439</v>
      </c>
      <c r="E31" s="18">
        <v>13419</v>
      </c>
      <c r="F31" s="18">
        <v>8831</v>
      </c>
      <c r="G31" s="18">
        <v>10226</v>
      </c>
      <c r="H31" s="18">
        <v>15769</v>
      </c>
      <c r="I31" s="18">
        <v>15444</v>
      </c>
      <c r="J31" s="21">
        <v>90872</v>
      </c>
    </row>
    <row r="32" spans="1:10" ht="10.5" customHeight="1">
      <c r="A32" s="16" t="s">
        <v>15</v>
      </c>
      <c r="B32" s="18">
        <v>6697</v>
      </c>
      <c r="C32" s="18">
        <v>6812</v>
      </c>
      <c r="D32" s="18">
        <v>4056</v>
      </c>
      <c r="E32" s="18">
        <v>6996</v>
      </c>
      <c r="F32" s="18">
        <v>4339</v>
      </c>
      <c r="G32" s="18">
        <v>4440</v>
      </c>
      <c r="H32" s="18">
        <v>13586</v>
      </c>
      <c r="I32" s="18">
        <v>14117</v>
      </c>
      <c r="J32" s="21">
        <v>61043</v>
      </c>
    </row>
    <row r="33" spans="1:10" ht="10.5" customHeight="1">
      <c r="A33" s="16" t="s">
        <v>16</v>
      </c>
      <c r="B33" s="18">
        <v>27722</v>
      </c>
      <c r="C33" s="18">
        <v>11522</v>
      </c>
      <c r="D33" s="18">
        <v>21610</v>
      </c>
      <c r="E33" s="18">
        <v>16727</v>
      </c>
      <c r="F33" s="2">
        <v>2904</v>
      </c>
      <c r="G33" s="2">
        <v>9281</v>
      </c>
      <c r="H33" s="2">
        <v>31636</v>
      </c>
      <c r="I33" s="2">
        <v>50375</v>
      </c>
      <c r="J33" s="21">
        <v>171777</v>
      </c>
    </row>
    <row r="34" spans="1:10" ht="10.5" customHeight="1">
      <c r="A34" s="16" t="s">
        <v>17</v>
      </c>
      <c r="B34" s="2">
        <v>27669</v>
      </c>
      <c r="C34" s="2">
        <v>102604</v>
      </c>
      <c r="D34" s="2">
        <v>46505</v>
      </c>
      <c r="E34" s="2">
        <v>28239</v>
      </c>
      <c r="F34" s="2">
        <v>24594</v>
      </c>
      <c r="G34" s="2">
        <v>36553</v>
      </c>
      <c r="H34" s="2">
        <v>90413</v>
      </c>
      <c r="I34" s="2">
        <v>160860</v>
      </c>
      <c r="J34" s="21">
        <v>517437</v>
      </c>
    </row>
    <row r="35" spans="1:10" ht="10.5" customHeight="1">
      <c r="A35" s="22"/>
      <c r="B35" s="23"/>
      <c r="C35" s="23"/>
      <c r="D35" s="23"/>
      <c r="E35" s="23"/>
      <c r="F35" s="23"/>
      <c r="G35" s="23"/>
      <c r="H35" s="23"/>
      <c r="I35" s="23"/>
      <c r="J35" s="24"/>
    </row>
    <row r="36" ht="10.5" customHeight="1">
      <c r="J36" s="2"/>
    </row>
    <row r="37" spans="1:10" ht="10.5" customHeight="1">
      <c r="A37" s="25" t="s">
        <v>24</v>
      </c>
      <c r="J37" s="2"/>
    </row>
    <row r="38" spans="1:10" ht="10.5" customHeight="1">
      <c r="A38" s="25"/>
      <c r="J38" s="2"/>
    </row>
    <row r="39" spans="1:10" ht="10.5" customHeight="1">
      <c r="A39" s="25" t="s">
        <v>21</v>
      </c>
      <c r="J39" s="2"/>
    </row>
  </sheetData>
  <sheetProtection selectLockedCells="1" selectUnlockedCells="1"/>
  <printOptions/>
  <pageMargins left="0.7875" right="0.7875" top="1.0527777777777778" bottom="1.0527777777777778" header="0.5118110236220472" footer="0.5118110236220472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J39"/>
  <sheetViews>
    <sheetView showGridLines="0" zoomScalePageLayoutView="0" workbookViewId="0" topLeftCell="A1">
      <selection activeCell="A1" sqref="A1"/>
    </sheetView>
  </sheetViews>
  <sheetFormatPr defaultColWidth="12.83203125" defaultRowHeight="12.75" customHeight="1"/>
  <cols>
    <col min="1" max="1" width="42.33203125" style="1" customWidth="1"/>
    <col min="2" max="3" width="9.33203125" style="2" customWidth="1"/>
    <col min="4" max="4" width="10.16015625" style="2" customWidth="1"/>
    <col min="5" max="5" width="10.5" style="2" customWidth="1"/>
    <col min="6" max="9" width="9.33203125" style="2" customWidth="1"/>
    <col min="10" max="10" width="10.83203125" style="3" customWidth="1"/>
    <col min="11" max="16384" width="12.83203125" style="2" customWidth="1"/>
  </cols>
  <sheetData>
    <row r="1" ht="15" customHeight="1"/>
    <row r="2" ht="15" customHeight="1"/>
    <row r="3" ht="15" customHeight="1"/>
    <row r="4" ht="15" customHeight="1"/>
    <row r="5" ht="15" customHeight="1"/>
    <row r="6" s="5" customFormat="1" ht="15" customHeight="1">
      <c r="A6" s="4" t="s">
        <v>0</v>
      </c>
    </row>
    <row r="7" ht="12.75" customHeight="1">
      <c r="A7" s="4"/>
    </row>
    <row r="8" spans="1:10" s="7" customFormat="1" ht="14.25" customHeight="1">
      <c r="A8" s="6" t="s">
        <v>1</v>
      </c>
      <c r="J8" s="8"/>
    </row>
    <row r="9" ht="10.5" customHeight="1">
      <c r="H9" s="3"/>
    </row>
    <row r="10" ht="10.5" customHeight="1"/>
    <row r="11" spans="1:10" s="7" customFormat="1" ht="14.25" customHeight="1">
      <c r="A11" s="9" t="s">
        <v>25</v>
      </c>
      <c r="H11" s="10"/>
      <c r="I11" s="11"/>
      <c r="J11" s="8"/>
    </row>
    <row r="12" ht="10.5" customHeight="1"/>
    <row r="13" spans="1:10" ht="24.75" customHeight="1">
      <c r="A13" s="12"/>
      <c r="B13" s="28" t="s">
        <v>3</v>
      </c>
      <c r="C13" s="28" t="s">
        <v>4</v>
      </c>
      <c r="D13" s="28" t="s">
        <v>5</v>
      </c>
      <c r="E13" s="28" t="s">
        <v>6</v>
      </c>
      <c r="F13" s="28" t="s">
        <v>7</v>
      </c>
      <c r="G13" s="28" t="s">
        <v>8</v>
      </c>
      <c r="H13" s="28" t="s">
        <v>9</v>
      </c>
      <c r="I13" s="28" t="s">
        <v>10</v>
      </c>
      <c r="J13" s="29" t="s">
        <v>11</v>
      </c>
    </row>
    <row r="14" ht="10.5" customHeight="1">
      <c r="A14" s="15"/>
    </row>
    <row r="15" spans="1:3" ht="10.5" customHeight="1">
      <c r="A15" s="16" t="s">
        <v>12</v>
      </c>
      <c r="B15" s="17"/>
      <c r="C15" s="18"/>
    </row>
    <row r="16" spans="1:10" ht="10.5" customHeight="1">
      <c r="A16" s="1" t="s">
        <v>13</v>
      </c>
      <c r="B16" s="18">
        <v>26484</v>
      </c>
      <c r="C16" s="18">
        <v>38844</v>
      </c>
      <c r="D16" s="18">
        <v>33669</v>
      </c>
      <c r="E16" s="18">
        <v>29089</v>
      </c>
      <c r="F16" s="18">
        <v>13657</v>
      </c>
      <c r="G16" s="18">
        <v>28544</v>
      </c>
      <c r="H16" s="18">
        <v>49953</v>
      </c>
      <c r="I16" s="18">
        <v>51150</v>
      </c>
      <c r="J16" s="21">
        <v>271390</v>
      </c>
    </row>
    <row r="17" spans="1:10" ht="10.5" customHeight="1">
      <c r="A17" s="1" t="s">
        <v>14</v>
      </c>
      <c r="B17" s="18">
        <v>3320</v>
      </c>
      <c r="C17" s="18">
        <v>3199</v>
      </c>
      <c r="D17" s="18">
        <v>4926</v>
      </c>
      <c r="E17" s="18">
        <v>4022</v>
      </c>
      <c r="F17" s="18">
        <v>2669</v>
      </c>
      <c r="G17" s="18">
        <v>4502</v>
      </c>
      <c r="H17" s="18">
        <v>6297</v>
      </c>
      <c r="I17" s="18">
        <v>4713</v>
      </c>
      <c r="J17" s="21">
        <v>33648</v>
      </c>
    </row>
    <row r="18" spans="1:10" ht="10.5" customHeight="1">
      <c r="A18" s="1" t="s">
        <v>15</v>
      </c>
      <c r="B18" s="18">
        <v>4084</v>
      </c>
      <c r="C18" s="18">
        <v>4418</v>
      </c>
      <c r="D18" s="18">
        <v>2009</v>
      </c>
      <c r="E18" s="18">
        <v>4047</v>
      </c>
      <c r="F18" s="18">
        <v>2352</v>
      </c>
      <c r="G18" s="18">
        <v>2227</v>
      </c>
      <c r="H18" s="18">
        <v>4964</v>
      </c>
      <c r="I18" s="18">
        <v>8141</v>
      </c>
      <c r="J18" s="21">
        <v>32242</v>
      </c>
    </row>
    <row r="19" spans="1:10" ht="10.5" customHeight="1">
      <c r="A19" s="20" t="s">
        <v>16</v>
      </c>
      <c r="B19" s="18">
        <v>12171</v>
      </c>
      <c r="C19" s="18">
        <v>5798</v>
      </c>
      <c r="D19" s="18">
        <v>10157</v>
      </c>
      <c r="E19" s="18">
        <v>8587</v>
      </c>
      <c r="F19" s="18">
        <v>1287</v>
      </c>
      <c r="G19" s="18">
        <v>3084</v>
      </c>
      <c r="H19" s="18">
        <v>10242</v>
      </c>
      <c r="I19" s="18">
        <v>18720</v>
      </c>
      <c r="J19" s="21">
        <v>70046</v>
      </c>
    </row>
    <row r="20" spans="1:10" ht="10.5" customHeight="1">
      <c r="A20" s="1" t="s">
        <v>17</v>
      </c>
      <c r="B20" s="18">
        <v>7617</v>
      </c>
      <c r="C20" s="18">
        <v>31649</v>
      </c>
      <c r="D20" s="18">
        <v>15041</v>
      </c>
      <c r="E20" s="18">
        <v>10597</v>
      </c>
      <c r="F20" s="18">
        <v>8517</v>
      </c>
      <c r="G20" s="18">
        <v>13893</v>
      </c>
      <c r="H20" s="18">
        <v>25192</v>
      </c>
      <c r="I20" s="18">
        <v>34557</v>
      </c>
      <c r="J20" s="21">
        <v>147063</v>
      </c>
    </row>
    <row r="21" spans="2:10" ht="10.5" customHeight="1">
      <c r="B21" s="18"/>
      <c r="C21" s="18"/>
      <c r="D21" s="18"/>
      <c r="E21" s="18"/>
      <c r="F21" s="18"/>
      <c r="J21" s="21"/>
    </row>
    <row r="22" spans="1:10" ht="10.5" customHeight="1">
      <c r="A22" s="16" t="s">
        <v>18</v>
      </c>
      <c r="J22" s="21"/>
    </row>
    <row r="23" spans="1:10" ht="10.5" customHeight="1">
      <c r="A23" s="1" t="s">
        <v>13</v>
      </c>
      <c r="B23" s="18">
        <v>41025</v>
      </c>
      <c r="C23" s="18">
        <v>53554</v>
      </c>
      <c r="D23" s="18">
        <v>38428</v>
      </c>
      <c r="E23" s="18">
        <v>34881</v>
      </c>
      <c r="F23" s="18">
        <v>17810</v>
      </c>
      <c r="G23" s="18">
        <v>30793</v>
      </c>
      <c r="H23" s="18">
        <v>73153</v>
      </c>
      <c r="I23" s="18">
        <v>64509</v>
      </c>
      <c r="J23" s="21">
        <v>354153</v>
      </c>
    </row>
    <row r="24" spans="1:10" ht="10.5" customHeight="1">
      <c r="A24" s="1" t="s">
        <v>14</v>
      </c>
      <c r="B24" s="18">
        <v>5579</v>
      </c>
      <c r="C24" s="18">
        <v>5119</v>
      </c>
      <c r="D24" s="18">
        <v>7100</v>
      </c>
      <c r="E24" s="18">
        <v>8526</v>
      </c>
      <c r="F24" s="18">
        <v>5700</v>
      </c>
      <c r="G24" s="18">
        <v>5233</v>
      </c>
      <c r="H24" s="18">
        <v>9405</v>
      </c>
      <c r="I24" s="18">
        <v>10010</v>
      </c>
      <c r="J24" s="21">
        <v>56672</v>
      </c>
    </row>
    <row r="25" spans="1:10" ht="10.5" customHeight="1">
      <c r="A25" s="1" t="s">
        <v>15</v>
      </c>
      <c r="B25" s="18">
        <v>4815</v>
      </c>
      <c r="C25" s="18">
        <v>4560</v>
      </c>
      <c r="D25" s="18">
        <v>2212</v>
      </c>
      <c r="E25" s="18">
        <v>5287</v>
      </c>
      <c r="F25" s="18">
        <v>2843</v>
      </c>
      <c r="G25" s="18">
        <v>2438</v>
      </c>
      <c r="H25" s="18">
        <v>6668</v>
      </c>
      <c r="I25" s="18">
        <v>10933</v>
      </c>
      <c r="J25" s="21">
        <v>39756</v>
      </c>
    </row>
    <row r="26" spans="1:10" ht="10.5" customHeight="1">
      <c r="A26" s="20" t="s">
        <v>16</v>
      </c>
      <c r="B26" s="18">
        <v>15522</v>
      </c>
      <c r="C26" s="18">
        <v>7398</v>
      </c>
      <c r="D26" s="18">
        <v>10558</v>
      </c>
      <c r="E26" s="18">
        <v>10098</v>
      </c>
      <c r="F26" s="18">
        <v>1679</v>
      </c>
      <c r="G26" s="18">
        <v>3660</v>
      </c>
      <c r="H26" s="18">
        <v>13977</v>
      </c>
      <c r="I26" s="18">
        <v>23484</v>
      </c>
      <c r="J26" s="21">
        <v>86376</v>
      </c>
    </row>
    <row r="27" spans="1:10" ht="10.5" customHeight="1">
      <c r="A27" s="1" t="s">
        <v>17</v>
      </c>
      <c r="B27" s="18">
        <v>8191</v>
      </c>
      <c r="C27" s="18">
        <v>36204</v>
      </c>
      <c r="D27" s="18">
        <v>17492</v>
      </c>
      <c r="E27" s="18">
        <v>11480</v>
      </c>
      <c r="F27" s="18">
        <v>10608</v>
      </c>
      <c r="G27" s="18">
        <v>14609</v>
      </c>
      <c r="H27" s="18">
        <v>31560</v>
      </c>
      <c r="I27" s="18">
        <v>41315</v>
      </c>
      <c r="J27" s="21">
        <v>171459</v>
      </c>
    </row>
    <row r="28" ht="10.5" customHeight="1">
      <c r="J28" s="21"/>
    </row>
    <row r="29" spans="1:10" ht="10.5" customHeight="1">
      <c r="A29" s="16" t="s">
        <v>19</v>
      </c>
      <c r="J29" s="21"/>
    </row>
    <row r="30" spans="1:10" ht="10.5" customHeight="1">
      <c r="A30" s="16" t="s">
        <v>13</v>
      </c>
      <c r="B30" s="18">
        <v>67859</v>
      </c>
      <c r="C30" s="18">
        <v>92398</v>
      </c>
      <c r="D30" s="18">
        <v>72648</v>
      </c>
      <c r="E30" s="18">
        <v>64058</v>
      </c>
      <c r="F30" s="18">
        <v>32165</v>
      </c>
      <c r="G30" s="18">
        <v>59350</v>
      </c>
      <c r="H30" s="18">
        <v>123106</v>
      </c>
      <c r="I30" s="18">
        <v>115660</v>
      </c>
      <c r="J30" s="21">
        <v>627244</v>
      </c>
    </row>
    <row r="31" spans="1:10" ht="10.5" customHeight="1">
      <c r="A31" s="16" t="s">
        <v>14</v>
      </c>
      <c r="B31" s="18">
        <v>8924</v>
      </c>
      <c r="C31" s="18">
        <v>8340</v>
      </c>
      <c r="D31" s="18">
        <v>12171</v>
      </c>
      <c r="E31" s="18">
        <v>12548</v>
      </c>
      <c r="F31" s="18">
        <v>8371</v>
      </c>
      <c r="G31" s="18">
        <v>9735</v>
      </c>
      <c r="H31" s="18">
        <v>15702</v>
      </c>
      <c r="I31" s="18">
        <v>14791</v>
      </c>
      <c r="J31" s="21">
        <v>90582</v>
      </c>
    </row>
    <row r="32" spans="1:10" ht="10.5" customHeight="1">
      <c r="A32" s="16" t="s">
        <v>15</v>
      </c>
      <c r="B32" s="18">
        <v>9037</v>
      </c>
      <c r="C32" s="18">
        <v>8999</v>
      </c>
      <c r="D32" s="18">
        <v>4286</v>
      </c>
      <c r="E32" s="18">
        <v>9348</v>
      </c>
      <c r="F32" s="18">
        <v>5360</v>
      </c>
      <c r="G32" s="18">
        <v>4669</v>
      </c>
      <c r="H32" s="18">
        <v>11633</v>
      </c>
      <c r="I32" s="18">
        <v>19125</v>
      </c>
      <c r="J32" s="21">
        <v>72457</v>
      </c>
    </row>
    <row r="33" spans="1:10" ht="10.5" customHeight="1">
      <c r="A33" s="16" t="s">
        <v>16</v>
      </c>
      <c r="B33" s="18">
        <v>27949</v>
      </c>
      <c r="C33" s="18">
        <v>13375</v>
      </c>
      <c r="D33" s="18">
        <v>20802</v>
      </c>
      <c r="E33" s="18">
        <v>18695</v>
      </c>
      <c r="F33" s="2">
        <v>2967</v>
      </c>
      <c r="G33" s="2">
        <v>6757</v>
      </c>
      <c r="H33" s="2">
        <v>24238</v>
      </c>
      <c r="I33" s="2">
        <v>42257</v>
      </c>
      <c r="J33" s="21">
        <v>157040</v>
      </c>
    </row>
    <row r="34" spans="1:10" ht="10.5" customHeight="1">
      <c r="A34" s="16" t="s">
        <v>17</v>
      </c>
      <c r="B34" s="2">
        <v>15819</v>
      </c>
      <c r="C34" s="2">
        <v>67856</v>
      </c>
      <c r="D34" s="2">
        <v>32789</v>
      </c>
      <c r="E34" s="2">
        <v>22084</v>
      </c>
      <c r="F34" s="2">
        <v>19219</v>
      </c>
      <c r="G34" s="2">
        <v>28502</v>
      </c>
      <c r="H34" s="2">
        <v>56753</v>
      </c>
      <c r="I34" s="2">
        <v>75872</v>
      </c>
      <c r="J34" s="21">
        <v>318894</v>
      </c>
    </row>
    <row r="35" spans="1:10" ht="10.5" customHeight="1">
      <c r="A35" s="22"/>
      <c r="B35" s="23"/>
      <c r="C35" s="23"/>
      <c r="D35" s="23"/>
      <c r="E35" s="23"/>
      <c r="F35" s="23"/>
      <c r="G35" s="23"/>
      <c r="H35" s="23"/>
      <c r="I35" s="23"/>
      <c r="J35" s="24"/>
    </row>
    <row r="36" ht="10.5" customHeight="1">
      <c r="J36" s="2"/>
    </row>
    <row r="37" spans="1:10" ht="10.5" customHeight="1">
      <c r="A37" s="25" t="s">
        <v>24</v>
      </c>
      <c r="J37" s="2"/>
    </row>
    <row r="38" spans="1:10" ht="10.5" customHeight="1">
      <c r="A38" s="25"/>
      <c r="J38" s="2"/>
    </row>
    <row r="39" spans="1:10" ht="10.5" customHeight="1">
      <c r="A39" s="25" t="s">
        <v>21</v>
      </c>
      <c r="J39" s="2"/>
    </row>
  </sheetData>
  <sheetProtection selectLockedCells="1" selectUnlockedCells="1"/>
  <printOptions/>
  <pageMargins left="0.5" right="0.75" top="0.20972222222222223" bottom="0.22986111111111113" header="0.5118110236220472" footer="0.5118110236220472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J41"/>
  <sheetViews>
    <sheetView showGridLines="0" zoomScalePageLayoutView="0" workbookViewId="0" topLeftCell="A1">
      <selection activeCell="A1" sqref="A1"/>
    </sheetView>
  </sheetViews>
  <sheetFormatPr defaultColWidth="12.83203125" defaultRowHeight="12.75" customHeight="1"/>
  <cols>
    <col min="1" max="1" width="42.33203125" style="1" customWidth="1"/>
    <col min="2" max="3" width="9.33203125" style="2" customWidth="1"/>
    <col min="4" max="4" width="10.16015625" style="2" customWidth="1"/>
    <col min="5" max="5" width="10.5" style="2" customWidth="1"/>
    <col min="6" max="9" width="9.33203125" style="2" customWidth="1"/>
    <col min="10" max="10" width="10.83203125" style="3" customWidth="1"/>
    <col min="11" max="16384" width="12.83203125" style="2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s="5" customFormat="1" ht="15" customHeight="1">
      <c r="A8" s="4" t="s">
        <v>0</v>
      </c>
    </row>
    <row r="9" ht="12.75" customHeight="1">
      <c r="A9" s="4"/>
    </row>
    <row r="10" spans="1:10" s="7" customFormat="1" ht="14.25" customHeight="1">
      <c r="A10" s="6" t="s">
        <v>1</v>
      </c>
      <c r="J10" s="8"/>
    </row>
    <row r="11" ht="10.5" customHeight="1">
      <c r="H11" s="3"/>
    </row>
    <row r="12" ht="10.5" customHeight="1"/>
    <row r="13" spans="1:10" s="7" customFormat="1" ht="14.25" customHeight="1">
      <c r="A13" s="9" t="s">
        <v>26</v>
      </c>
      <c r="H13" s="10"/>
      <c r="I13" s="11"/>
      <c r="J13" s="8"/>
    </row>
    <row r="14" ht="10.5" customHeight="1"/>
    <row r="15" spans="1:10" ht="24.75" customHeight="1">
      <c r="A15" s="12"/>
      <c r="B15" s="28" t="s">
        <v>3</v>
      </c>
      <c r="C15" s="28" t="s">
        <v>4</v>
      </c>
      <c r="D15" s="28" t="s">
        <v>5</v>
      </c>
      <c r="E15" s="28" t="s">
        <v>6</v>
      </c>
      <c r="F15" s="28" t="s">
        <v>7</v>
      </c>
      <c r="G15" s="28" t="s">
        <v>8</v>
      </c>
      <c r="H15" s="28" t="s">
        <v>9</v>
      </c>
      <c r="I15" s="28" t="s">
        <v>10</v>
      </c>
      <c r="J15" s="29" t="s">
        <v>11</v>
      </c>
    </row>
    <row r="16" ht="10.5" customHeight="1">
      <c r="A16" s="15"/>
    </row>
    <row r="17" spans="1:3" ht="10.5" customHeight="1">
      <c r="A17" s="16" t="s">
        <v>12</v>
      </c>
      <c r="B17" s="17"/>
      <c r="C17" s="18"/>
    </row>
    <row r="18" spans="1:10" ht="10.5" customHeight="1">
      <c r="A18" s="1" t="s">
        <v>13</v>
      </c>
      <c r="B18" s="18">
        <v>26007</v>
      </c>
      <c r="C18" s="18">
        <v>38303</v>
      </c>
      <c r="D18" s="18">
        <v>35506</v>
      </c>
      <c r="E18" s="18">
        <v>29081</v>
      </c>
      <c r="F18" s="18">
        <v>11240</v>
      </c>
      <c r="G18" s="18">
        <v>30588</v>
      </c>
      <c r="H18" s="18">
        <v>51103</v>
      </c>
      <c r="I18" s="18">
        <v>49562</v>
      </c>
      <c r="J18" s="21">
        <v>271390</v>
      </c>
    </row>
    <row r="19" spans="1:10" ht="10.5" customHeight="1">
      <c r="A19" s="1" t="s">
        <v>14</v>
      </c>
      <c r="B19" s="18">
        <v>2578</v>
      </c>
      <c r="C19" s="18">
        <v>3088</v>
      </c>
      <c r="D19" s="18">
        <v>5350</v>
      </c>
      <c r="E19" s="18">
        <v>4759</v>
      </c>
      <c r="F19" s="18">
        <v>2172</v>
      </c>
      <c r="G19" s="18">
        <v>4493</v>
      </c>
      <c r="H19" s="18">
        <v>6098</v>
      </c>
      <c r="I19" s="18">
        <v>4453</v>
      </c>
      <c r="J19" s="21">
        <v>32991</v>
      </c>
    </row>
    <row r="20" spans="1:10" ht="10.5" customHeight="1">
      <c r="A20" s="1" t="s">
        <v>15</v>
      </c>
      <c r="B20" s="18">
        <v>4841</v>
      </c>
      <c r="C20" s="18">
        <v>4094</v>
      </c>
      <c r="D20" s="18">
        <v>1951</v>
      </c>
      <c r="E20" s="18">
        <v>4092</v>
      </c>
      <c r="F20" s="18">
        <v>1814</v>
      </c>
      <c r="G20" s="18">
        <v>1910</v>
      </c>
      <c r="H20" s="18">
        <v>5082</v>
      </c>
      <c r="I20" s="18">
        <v>8217</v>
      </c>
      <c r="J20" s="21">
        <v>32001</v>
      </c>
    </row>
    <row r="21" spans="1:10" ht="10.5" customHeight="1">
      <c r="A21" s="20" t="s">
        <v>16</v>
      </c>
      <c r="B21" s="18">
        <v>12665</v>
      </c>
      <c r="C21" s="18">
        <v>8400</v>
      </c>
      <c r="D21" s="18">
        <v>12107</v>
      </c>
      <c r="E21" s="18">
        <v>10629</v>
      </c>
      <c r="F21" s="18">
        <v>1362</v>
      </c>
      <c r="G21" s="18">
        <v>3749</v>
      </c>
      <c r="H21" s="18">
        <v>10682</v>
      </c>
      <c r="I21" s="18">
        <v>19804</v>
      </c>
      <c r="J21" s="21">
        <v>79398</v>
      </c>
    </row>
    <row r="22" spans="1:10" ht="10.5" customHeight="1">
      <c r="A22" s="1" t="s">
        <v>17</v>
      </c>
      <c r="B22" s="18">
        <v>7422</v>
      </c>
      <c r="C22" s="18">
        <v>33951</v>
      </c>
      <c r="D22" s="18">
        <v>17025</v>
      </c>
      <c r="E22" s="18">
        <v>13538</v>
      </c>
      <c r="F22" s="18">
        <v>7323</v>
      </c>
      <c r="G22" s="18">
        <v>15223</v>
      </c>
      <c r="H22" s="18">
        <v>26058</v>
      </c>
      <c r="I22" s="18">
        <v>36268</v>
      </c>
      <c r="J22" s="21">
        <v>156808</v>
      </c>
    </row>
    <row r="23" spans="2:10" ht="10.5" customHeight="1">
      <c r="B23" s="18"/>
      <c r="C23" s="18"/>
      <c r="D23" s="18"/>
      <c r="E23" s="18"/>
      <c r="F23" s="18"/>
      <c r="J23" s="21"/>
    </row>
    <row r="24" spans="1:10" ht="10.5" customHeight="1">
      <c r="A24" s="16" t="s">
        <v>18</v>
      </c>
      <c r="J24" s="21"/>
    </row>
    <row r="25" spans="1:10" ht="10.5" customHeight="1">
      <c r="A25" s="1" t="s">
        <v>13</v>
      </c>
      <c r="B25" s="18">
        <v>39315</v>
      </c>
      <c r="C25" s="18">
        <v>47725</v>
      </c>
      <c r="D25" s="18">
        <v>39607</v>
      </c>
      <c r="E25" s="18">
        <v>34026</v>
      </c>
      <c r="F25" s="18">
        <v>16388</v>
      </c>
      <c r="G25" s="18">
        <v>33177</v>
      </c>
      <c r="H25" s="18">
        <v>74876</v>
      </c>
      <c r="I25" s="18">
        <v>61669</v>
      </c>
      <c r="J25" s="21">
        <v>346783</v>
      </c>
    </row>
    <row r="26" spans="1:10" ht="10.5" customHeight="1">
      <c r="A26" s="1" t="s">
        <v>14</v>
      </c>
      <c r="B26" s="18">
        <v>4378</v>
      </c>
      <c r="C26" s="18">
        <v>4438</v>
      </c>
      <c r="D26" s="18">
        <v>7210</v>
      </c>
      <c r="E26" s="18">
        <v>7400</v>
      </c>
      <c r="F26" s="18">
        <v>4987</v>
      </c>
      <c r="G26" s="18">
        <v>5387</v>
      </c>
      <c r="H26" s="18">
        <v>8820</v>
      </c>
      <c r="I26" s="18">
        <v>9362</v>
      </c>
      <c r="J26" s="21">
        <v>51982</v>
      </c>
    </row>
    <row r="27" spans="1:10" ht="10.5" customHeight="1">
      <c r="A27" s="1" t="s">
        <v>15</v>
      </c>
      <c r="B27" s="18">
        <v>4564</v>
      </c>
      <c r="C27" s="18">
        <v>3982</v>
      </c>
      <c r="D27" s="18">
        <v>2151</v>
      </c>
      <c r="E27" s="18">
        <v>5193</v>
      </c>
      <c r="F27" s="18">
        <v>2296</v>
      </c>
      <c r="G27" s="18">
        <v>2218</v>
      </c>
      <c r="H27" s="18">
        <v>6131</v>
      </c>
      <c r="I27" s="18">
        <v>10306</v>
      </c>
      <c r="J27" s="21">
        <v>36841</v>
      </c>
    </row>
    <row r="28" spans="1:10" ht="10.5" customHeight="1">
      <c r="A28" s="20" t="s">
        <v>16</v>
      </c>
      <c r="B28" s="18">
        <v>15383</v>
      </c>
      <c r="C28" s="18">
        <v>9834</v>
      </c>
      <c r="D28" s="18">
        <v>13060</v>
      </c>
      <c r="E28" s="18">
        <v>11805</v>
      </c>
      <c r="F28" s="18">
        <v>1571</v>
      </c>
      <c r="G28" s="18">
        <v>4425</v>
      </c>
      <c r="H28" s="18">
        <v>15422</v>
      </c>
      <c r="I28" s="18">
        <v>23264</v>
      </c>
      <c r="J28" s="21">
        <v>94764</v>
      </c>
    </row>
    <row r="29" spans="1:10" ht="10.5" customHeight="1">
      <c r="A29" s="1" t="s">
        <v>17</v>
      </c>
      <c r="B29" s="18">
        <v>8879</v>
      </c>
      <c r="C29" s="18">
        <v>37155</v>
      </c>
      <c r="D29" s="18">
        <v>19001</v>
      </c>
      <c r="E29" s="18">
        <v>14629</v>
      </c>
      <c r="F29" s="18">
        <v>9708</v>
      </c>
      <c r="G29" s="18">
        <v>15949</v>
      </c>
      <c r="H29" s="18">
        <v>32295</v>
      </c>
      <c r="I29" s="18">
        <v>42553</v>
      </c>
      <c r="J29" s="21">
        <v>180169</v>
      </c>
    </row>
    <row r="30" ht="10.5" customHeight="1">
      <c r="J30" s="21"/>
    </row>
    <row r="31" spans="1:10" ht="10.5" customHeight="1">
      <c r="A31" s="16" t="s">
        <v>19</v>
      </c>
      <c r="J31" s="21"/>
    </row>
    <row r="32" spans="1:10" ht="10.5" customHeight="1">
      <c r="A32" s="16" t="s">
        <v>13</v>
      </c>
      <c r="B32" s="18">
        <v>65592</v>
      </c>
      <c r="C32" s="18">
        <v>86043</v>
      </c>
      <c r="D32" s="18">
        <v>75113</v>
      </c>
      <c r="E32" s="18">
        <v>63111</v>
      </c>
      <c r="F32" s="18">
        <v>27820</v>
      </c>
      <c r="G32" s="18">
        <v>63770</v>
      </c>
      <c r="H32" s="18">
        <v>126003</v>
      </c>
      <c r="I32" s="18">
        <v>111241</v>
      </c>
      <c r="J32" s="21">
        <v>618693</v>
      </c>
    </row>
    <row r="33" spans="1:10" ht="10.5" customHeight="1">
      <c r="A33" s="16" t="s">
        <v>14</v>
      </c>
      <c r="B33" s="18">
        <v>6959</v>
      </c>
      <c r="C33" s="18">
        <v>7535</v>
      </c>
      <c r="D33" s="18">
        <v>12561</v>
      </c>
      <c r="E33" s="18">
        <v>12160</v>
      </c>
      <c r="F33" s="18">
        <v>7438</v>
      </c>
      <c r="G33" s="18">
        <v>9881</v>
      </c>
      <c r="H33" s="18">
        <v>14920</v>
      </c>
      <c r="I33" s="18">
        <v>13843</v>
      </c>
      <c r="J33" s="21">
        <v>85297</v>
      </c>
    </row>
    <row r="34" spans="1:10" ht="10.5" customHeight="1">
      <c r="A34" s="16" t="s">
        <v>15</v>
      </c>
      <c r="B34" s="18">
        <v>9532</v>
      </c>
      <c r="C34" s="18">
        <v>8089</v>
      </c>
      <c r="D34" s="18">
        <v>4142</v>
      </c>
      <c r="E34" s="18">
        <v>9309</v>
      </c>
      <c r="F34" s="18">
        <v>4251</v>
      </c>
      <c r="G34" s="18">
        <v>4128</v>
      </c>
      <c r="H34" s="18">
        <v>11216</v>
      </c>
      <c r="I34" s="18">
        <v>18784</v>
      </c>
      <c r="J34" s="21">
        <v>69451</v>
      </c>
    </row>
    <row r="35" spans="1:10" ht="10.5" customHeight="1">
      <c r="A35" s="16" t="s">
        <v>16</v>
      </c>
      <c r="B35" s="18">
        <v>28551</v>
      </c>
      <c r="C35" s="18">
        <v>18411</v>
      </c>
      <c r="D35" s="18">
        <v>25369</v>
      </c>
      <c r="E35" s="18">
        <v>22450</v>
      </c>
      <c r="F35" s="2">
        <v>2933</v>
      </c>
      <c r="G35" s="2">
        <v>8178</v>
      </c>
      <c r="H35" s="2">
        <v>26180</v>
      </c>
      <c r="I35" s="2">
        <v>45136</v>
      </c>
      <c r="J35" s="21">
        <v>177208</v>
      </c>
    </row>
    <row r="36" spans="1:10" ht="10.5" customHeight="1">
      <c r="A36" s="16" t="s">
        <v>17</v>
      </c>
      <c r="B36" s="2">
        <v>16448</v>
      </c>
      <c r="C36" s="2">
        <v>71106</v>
      </c>
      <c r="D36" s="2">
        <v>36395</v>
      </c>
      <c r="E36" s="2">
        <v>28172</v>
      </c>
      <c r="F36" s="2">
        <v>17101</v>
      </c>
      <c r="G36" s="2">
        <v>31175</v>
      </c>
      <c r="H36" s="2">
        <v>58361</v>
      </c>
      <c r="I36" s="2">
        <v>78887</v>
      </c>
      <c r="J36" s="21">
        <v>337645</v>
      </c>
    </row>
    <row r="37" spans="1:10" ht="10.5" customHeight="1">
      <c r="A37" s="22"/>
      <c r="B37" s="23"/>
      <c r="C37" s="23"/>
      <c r="D37" s="23"/>
      <c r="E37" s="23"/>
      <c r="F37" s="23"/>
      <c r="G37" s="23"/>
      <c r="H37" s="23"/>
      <c r="I37" s="23"/>
      <c r="J37" s="24"/>
    </row>
    <row r="38" ht="10.5" customHeight="1">
      <c r="J38" s="2"/>
    </row>
    <row r="39" spans="1:10" ht="10.5" customHeight="1">
      <c r="A39" s="25" t="s">
        <v>24</v>
      </c>
      <c r="J39" s="2"/>
    </row>
    <row r="40" spans="1:10" ht="10.5" customHeight="1">
      <c r="A40" s="25"/>
      <c r="J40" s="2"/>
    </row>
    <row r="41" spans="1:10" ht="10.5" customHeight="1">
      <c r="A41" s="25" t="s">
        <v>21</v>
      </c>
      <c r="J41" s="2"/>
    </row>
  </sheetData>
  <sheetProtection selectLockedCells="1" selectUnlockedCells="1"/>
  <printOptions/>
  <pageMargins left="0.5" right="0.75" top="0.20972222222222223" bottom="0.22986111111111113" header="0.5118110236220472" footer="0.5118110236220472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J41"/>
  <sheetViews>
    <sheetView showGridLines="0" zoomScalePageLayoutView="0" workbookViewId="0" topLeftCell="A1">
      <selection activeCell="A1" sqref="A1"/>
    </sheetView>
  </sheetViews>
  <sheetFormatPr defaultColWidth="12.83203125" defaultRowHeight="12.75" customHeight="1"/>
  <cols>
    <col min="1" max="1" width="42.33203125" style="1" customWidth="1"/>
    <col min="2" max="3" width="9.33203125" style="2" customWidth="1"/>
    <col min="4" max="4" width="10.16015625" style="2" customWidth="1"/>
    <col min="5" max="5" width="10.5" style="2" customWidth="1"/>
    <col min="6" max="9" width="9.33203125" style="2" customWidth="1"/>
    <col min="10" max="10" width="10.83203125" style="3" customWidth="1"/>
    <col min="11" max="16384" width="12.83203125" style="2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s="5" customFormat="1" ht="15" customHeight="1">
      <c r="A8" s="4" t="s">
        <v>0</v>
      </c>
    </row>
    <row r="9" ht="12.75" customHeight="1">
      <c r="A9" s="4"/>
    </row>
    <row r="10" spans="1:10" s="7" customFormat="1" ht="14.25" customHeight="1">
      <c r="A10" s="6" t="s">
        <v>1</v>
      </c>
      <c r="J10" s="8"/>
    </row>
    <row r="11" ht="10.5" customHeight="1">
      <c r="H11" s="3"/>
    </row>
    <row r="12" ht="10.5" customHeight="1"/>
    <row r="13" spans="1:10" s="7" customFormat="1" ht="14.25" customHeight="1">
      <c r="A13" s="9" t="s">
        <v>27</v>
      </c>
      <c r="H13" s="10"/>
      <c r="I13" s="11"/>
      <c r="J13" s="8"/>
    </row>
    <row r="14" ht="10.5" customHeight="1"/>
    <row r="15" spans="1:10" ht="24.75" customHeight="1">
      <c r="A15" s="12"/>
      <c r="B15" s="28" t="s">
        <v>3</v>
      </c>
      <c r="C15" s="28" t="s">
        <v>4</v>
      </c>
      <c r="D15" s="28" t="s">
        <v>5</v>
      </c>
      <c r="E15" s="28" t="s">
        <v>6</v>
      </c>
      <c r="F15" s="28" t="s">
        <v>7</v>
      </c>
      <c r="G15" s="28" t="s">
        <v>8</v>
      </c>
      <c r="H15" s="28" t="s">
        <v>9</v>
      </c>
      <c r="I15" s="28" t="s">
        <v>10</v>
      </c>
      <c r="J15" s="29" t="s">
        <v>11</v>
      </c>
    </row>
    <row r="16" ht="10.5" customHeight="1">
      <c r="A16" s="15"/>
    </row>
    <row r="17" spans="1:3" ht="10.5" customHeight="1">
      <c r="A17" s="16" t="s">
        <v>12</v>
      </c>
      <c r="B17" s="17"/>
      <c r="C17" s="18"/>
    </row>
    <row r="18" spans="1:10" ht="10.5" customHeight="1">
      <c r="A18" s="1" t="s">
        <v>13</v>
      </c>
      <c r="B18" s="18">
        <v>21736</v>
      </c>
      <c r="C18" s="18">
        <v>36288</v>
      </c>
      <c r="D18" s="18">
        <v>31398</v>
      </c>
      <c r="E18" s="18">
        <v>26459</v>
      </c>
      <c r="F18" s="18">
        <v>11238</v>
      </c>
      <c r="G18" s="18">
        <v>27262</v>
      </c>
      <c r="H18" s="18">
        <v>52250</v>
      </c>
      <c r="I18" s="18">
        <v>46072</v>
      </c>
      <c r="J18" s="21">
        <v>252703</v>
      </c>
    </row>
    <row r="19" spans="1:10" ht="10.5" customHeight="1">
      <c r="A19" s="1" t="s">
        <v>14</v>
      </c>
      <c r="B19" s="18">
        <v>2328</v>
      </c>
      <c r="C19" s="18">
        <v>2666</v>
      </c>
      <c r="D19" s="18">
        <v>4864</v>
      </c>
      <c r="E19" s="18">
        <v>6324</v>
      </c>
      <c r="F19" s="18">
        <v>2108</v>
      </c>
      <c r="G19" s="18">
        <v>4184</v>
      </c>
      <c r="H19" s="18">
        <v>6356</v>
      </c>
      <c r="I19" s="18">
        <v>3650</v>
      </c>
      <c r="J19" s="21">
        <v>32480</v>
      </c>
    </row>
    <row r="20" spans="1:10" ht="10.5" customHeight="1">
      <c r="A20" s="1" t="s">
        <v>15</v>
      </c>
      <c r="B20" s="18">
        <v>4247</v>
      </c>
      <c r="C20" s="18">
        <v>3356</v>
      </c>
      <c r="D20" s="18">
        <v>2339</v>
      </c>
      <c r="E20" s="18">
        <v>5019</v>
      </c>
      <c r="F20" s="18">
        <v>1932</v>
      </c>
      <c r="G20" s="18">
        <v>2051</v>
      </c>
      <c r="H20" s="18">
        <v>6548</v>
      </c>
      <c r="I20" s="18">
        <v>7585</v>
      </c>
      <c r="J20" s="21">
        <v>33077</v>
      </c>
    </row>
    <row r="21" spans="1:10" ht="10.5" customHeight="1">
      <c r="A21" s="20" t="s">
        <v>16</v>
      </c>
      <c r="B21" s="18">
        <v>11172</v>
      </c>
      <c r="C21" s="18">
        <v>8205</v>
      </c>
      <c r="D21" s="18">
        <v>12928</v>
      </c>
      <c r="E21" s="18">
        <v>7590</v>
      </c>
      <c r="F21" s="18">
        <v>1426</v>
      </c>
      <c r="G21" s="18">
        <v>4385</v>
      </c>
      <c r="H21" s="18">
        <v>12601</v>
      </c>
      <c r="I21" s="18">
        <v>23807</v>
      </c>
      <c r="J21" s="21">
        <v>82114</v>
      </c>
    </row>
    <row r="22" spans="1:10" ht="10.5" customHeight="1">
      <c r="A22" s="1" t="s">
        <v>17</v>
      </c>
      <c r="B22" s="18">
        <v>7255</v>
      </c>
      <c r="C22" s="18">
        <v>34571</v>
      </c>
      <c r="D22" s="18">
        <v>19002</v>
      </c>
      <c r="E22" s="18">
        <v>15230</v>
      </c>
      <c r="F22" s="18">
        <v>5649</v>
      </c>
      <c r="G22" s="18">
        <v>15425</v>
      </c>
      <c r="H22" s="18">
        <v>29207</v>
      </c>
      <c r="I22" s="18">
        <v>37536</v>
      </c>
      <c r="J22" s="21">
        <v>163875</v>
      </c>
    </row>
    <row r="23" spans="2:10" ht="10.5" customHeight="1">
      <c r="B23" s="18"/>
      <c r="C23" s="18"/>
      <c r="D23" s="18"/>
      <c r="E23" s="18"/>
      <c r="F23" s="18"/>
      <c r="J23" s="21"/>
    </row>
    <row r="24" spans="1:10" ht="10.5" customHeight="1">
      <c r="A24" s="16" t="s">
        <v>18</v>
      </c>
      <c r="J24" s="21"/>
    </row>
    <row r="25" spans="1:10" ht="10.5" customHeight="1">
      <c r="A25" s="1" t="s">
        <v>13</v>
      </c>
      <c r="B25" s="18">
        <v>38774</v>
      </c>
      <c r="C25" s="18">
        <v>48047</v>
      </c>
      <c r="D25" s="18">
        <v>34003</v>
      </c>
      <c r="E25" s="18">
        <v>31524</v>
      </c>
      <c r="F25" s="18">
        <v>16308</v>
      </c>
      <c r="G25" s="18">
        <v>29140</v>
      </c>
      <c r="H25" s="18">
        <v>72801</v>
      </c>
      <c r="I25" s="18">
        <v>56771</v>
      </c>
      <c r="J25" s="21">
        <v>327368</v>
      </c>
    </row>
    <row r="26" spans="1:10" ht="10.5" customHeight="1">
      <c r="A26" s="1" t="s">
        <v>14</v>
      </c>
      <c r="B26" s="18">
        <v>4125</v>
      </c>
      <c r="C26" s="18">
        <v>4146</v>
      </c>
      <c r="D26" s="18">
        <v>6447</v>
      </c>
      <c r="E26" s="18">
        <v>4833</v>
      </c>
      <c r="F26" s="18">
        <v>4488</v>
      </c>
      <c r="G26" s="18">
        <v>5103</v>
      </c>
      <c r="H26" s="18">
        <v>8800</v>
      </c>
      <c r="I26" s="18">
        <v>7941</v>
      </c>
      <c r="J26" s="21">
        <v>45883</v>
      </c>
    </row>
    <row r="27" spans="1:10" ht="10.5" customHeight="1">
      <c r="A27" s="1" t="s">
        <v>15</v>
      </c>
      <c r="B27" s="18">
        <v>4882</v>
      </c>
      <c r="C27" s="18">
        <v>3267</v>
      </c>
      <c r="D27" s="18">
        <v>2784</v>
      </c>
      <c r="E27" s="18">
        <v>6244</v>
      </c>
      <c r="F27" s="18">
        <v>2544</v>
      </c>
      <c r="G27" s="18">
        <v>2349</v>
      </c>
      <c r="H27" s="18">
        <v>7441</v>
      </c>
      <c r="I27" s="18">
        <v>10515</v>
      </c>
      <c r="J27" s="21">
        <v>40026</v>
      </c>
    </row>
    <row r="28" spans="1:10" ht="10.5" customHeight="1">
      <c r="A28" s="20" t="s">
        <v>16</v>
      </c>
      <c r="B28" s="18">
        <v>16686</v>
      </c>
      <c r="C28" s="18">
        <v>10782</v>
      </c>
      <c r="D28" s="18">
        <v>14199</v>
      </c>
      <c r="E28" s="18">
        <v>8755</v>
      </c>
      <c r="F28" s="18">
        <v>1533</v>
      </c>
      <c r="G28" s="18">
        <v>4874</v>
      </c>
      <c r="H28" s="18">
        <v>18204</v>
      </c>
      <c r="I28" s="18">
        <v>26387</v>
      </c>
      <c r="J28" s="21">
        <v>101420</v>
      </c>
    </row>
    <row r="29" spans="1:10" ht="10.5" customHeight="1">
      <c r="A29" s="1" t="s">
        <v>17</v>
      </c>
      <c r="B29" s="18">
        <v>8211</v>
      </c>
      <c r="C29" s="18">
        <v>41198</v>
      </c>
      <c r="D29" s="18">
        <v>20683</v>
      </c>
      <c r="E29" s="18">
        <v>16458</v>
      </c>
      <c r="F29" s="18">
        <v>7499</v>
      </c>
      <c r="G29" s="18">
        <v>15738</v>
      </c>
      <c r="H29" s="18">
        <v>34821</v>
      </c>
      <c r="I29" s="18">
        <v>45062</v>
      </c>
      <c r="J29" s="21">
        <v>189670</v>
      </c>
    </row>
    <row r="30" ht="10.5" customHeight="1">
      <c r="J30" s="21"/>
    </row>
    <row r="31" spans="1:10" ht="10.5" customHeight="1">
      <c r="A31" s="16" t="s">
        <v>19</v>
      </c>
      <c r="J31" s="21"/>
    </row>
    <row r="32" spans="1:10" ht="10.5" customHeight="1">
      <c r="A32" s="16" t="s">
        <v>13</v>
      </c>
      <c r="B32" s="18">
        <v>60510</v>
      </c>
      <c r="C32" s="18">
        <v>85191</v>
      </c>
      <c r="D32" s="18">
        <v>65404</v>
      </c>
      <c r="E32" s="18">
        <v>58346</v>
      </c>
      <c r="F32" s="18">
        <v>28258</v>
      </c>
      <c r="G32" s="18">
        <v>56410</v>
      </c>
      <c r="H32" s="18">
        <v>125256</v>
      </c>
      <c r="I32" s="18">
        <v>102843</v>
      </c>
      <c r="J32" s="21">
        <v>582218</v>
      </c>
    </row>
    <row r="33" spans="1:10" ht="10.5" customHeight="1">
      <c r="A33" s="16" t="s">
        <v>14</v>
      </c>
      <c r="B33" s="18">
        <v>6455</v>
      </c>
      <c r="C33" s="18">
        <v>6941</v>
      </c>
      <c r="D33" s="18">
        <v>11338</v>
      </c>
      <c r="E33" s="18">
        <v>11265</v>
      </c>
      <c r="F33" s="18">
        <v>6598</v>
      </c>
      <c r="G33" s="18">
        <v>9288</v>
      </c>
      <c r="H33" s="18">
        <v>15161</v>
      </c>
      <c r="I33" s="18">
        <v>11591</v>
      </c>
      <c r="J33" s="21">
        <v>78637</v>
      </c>
    </row>
    <row r="34" spans="1:10" ht="10.5" customHeight="1">
      <c r="A34" s="16" t="s">
        <v>15</v>
      </c>
      <c r="B34" s="18">
        <v>9136</v>
      </c>
      <c r="C34" s="18">
        <v>6686</v>
      </c>
      <c r="D34" s="18">
        <v>5129</v>
      </c>
      <c r="E34" s="18">
        <v>11343</v>
      </c>
      <c r="F34" s="18">
        <v>4521</v>
      </c>
      <c r="G34" s="18">
        <v>4409</v>
      </c>
      <c r="H34" s="18">
        <v>14000</v>
      </c>
      <c r="I34" s="18">
        <v>18109</v>
      </c>
      <c r="J34" s="21">
        <v>73333</v>
      </c>
    </row>
    <row r="35" spans="1:10" ht="10.5" customHeight="1">
      <c r="A35" s="16" t="s">
        <v>16</v>
      </c>
      <c r="B35" s="18">
        <v>27915</v>
      </c>
      <c r="C35" s="18">
        <v>19174</v>
      </c>
      <c r="D35" s="18">
        <v>27137</v>
      </c>
      <c r="E35" s="18">
        <v>16560</v>
      </c>
      <c r="F35" s="2">
        <v>2959</v>
      </c>
      <c r="G35" s="2">
        <v>9303</v>
      </c>
      <c r="H35" s="2">
        <v>31842</v>
      </c>
      <c r="I35" s="2">
        <v>50200</v>
      </c>
      <c r="J35" s="21">
        <v>185090</v>
      </c>
    </row>
    <row r="36" spans="1:10" ht="10.5" customHeight="1">
      <c r="A36" s="16" t="s">
        <v>17</v>
      </c>
      <c r="B36" s="2">
        <v>15467</v>
      </c>
      <c r="C36" s="2">
        <v>76819</v>
      </c>
      <c r="D36" s="2">
        <v>39685</v>
      </c>
      <c r="E36" s="2">
        <v>31832</v>
      </c>
      <c r="F36" s="2">
        <v>13242</v>
      </c>
      <c r="G36" s="2">
        <v>31167</v>
      </c>
      <c r="H36" s="2">
        <v>64046</v>
      </c>
      <c r="I36" s="2">
        <v>82598</v>
      </c>
      <c r="J36" s="21">
        <v>354856</v>
      </c>
    </row>
    <row r="37" spans="1:10" ht="10.5" customHeight="1">
      <c r="A37" s="22"/>
      <c r="B37" s="23"/>
      <c r="C37" s="23"/>
      <c r="D37" s="23"/>
      <c r="E37" s="23"/>
      <c r="F37" s="23"/>
      <c r="G37" s="23"/>
      <c r="H37" s="23"/>
      <c r="I37" s="23"/>
      <c r="J37" s="24"/>
    </row>
    <row r="38" ht="10.5" customHeight="1">
      <c r="J38" s="2"/>
    </row>
    <row r="39" spans="1:10" ht="10.5" customHeight="1">
      <c r="A39" s="25" t="s">
        <v>24</v>
      </c>
      <c r="J39" s="2"/>
    </row>
    <row r="40" spans="1:10" ht="10.5" customHeight="1">
      <c r="A40" s="25"/>
      <c r="J40" s="2"/>
    </row>
    <row r="41" spans="1:10" ht="10.5" customHeight="1">
      <c r="A41" s="25" t="s">
        <v>21</v>
      </c>
      <c r="J41" s="2"/>
    </row>
  </sheetData>
  <sheetProtection selectLockedCells="1" selectUnlockedCells="1"/>
  <printOptions/>
  <pageMargins left="0.5" right="0.75" top="0.20972222222222223" bottom="0.22986111111111113" header="0.5118110236220472" footer="0.5118110236220472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J39"/>
  <sheetViews>
    <sheetView showGridLines="0" zoomScalePageLayoutView="0" workbookViewId="0" topLeftCell="A1">
      <selection activeCell="A1" sqref="A1"/>
    </sheetView>
  </sheetViews>
  <sheetFormatPr defaultColWidth="12.83203125" defaultRowHeight="12.75" customHeight="1"/>
  <cols>
    <col min="1" max="1" width="42.33203125" style="1" customWidth="1"/>
    <col min="2" max="3" width="9.33203125" style="2" customWidth="1"/>
    <col min="4" max="4" width="10.16015625" style="2" customWidth="1"/>
    <col min="5" max="5" width="10.5" style="2" customWidth="1"/>
    <col min="6" max="9" width="9.33203125" style="2" customWidth="1"/>
    <col min="10" max="10" width="10.83203125" style="3" customWidth="1"/>
    <col min="11" max="16384" width="12.83203125" style="2" customWidth="1"/>
  </cols>
  <sheetData>
    <row r="6" s="5" customFormat="1" ht="15" customHeight="1">
      <c r="A6" s="4" t="s">
        <v>0</v>
      </c>
    </row>
    <row r="7" ht="12.75" customHeight="1">
      <c r="A7" s="4"/>
    </row>
    <row r="8" spans="1:10" s="7" customFormat="1" ht="14.25" customHeight="1">
      <c r="A8" s="6" t="s">
        <v>1</v>
      </c>
      <c r="J8" s="8"/>
    </row>
    <row r="9" ht="10.5" customHeight="1">
      <c r="H9" s="3"/>
    </row>
    <row r="10" ht="10.5" customHeight="1"/>
    <row r="11" spans="1:10" s="7" customFormat="1" ht="14.25" customHeight="1">
      <c r="A11" s="9" t="s">
        <v>28</v>
      </c>
      <c r="H11" s="10"/>
      <c r="I11" s="11"/>
      <c r="J11" s="8"/>
    </row>
    <row r="12" ht="10.5" customHeight="1"/>
    <row r="13" spans="1:10" ht="24.75" customHeight="1">
      <c r="A13" s="12"/>
      <c r="B13" s="28" t="s">
        <v>3</v>
      </c>
      <c r="C13" s="28" t="s">
        <v>4</v>
      </c>
      <c r="D13" s="28" t="s">
        <v>5</v>
      </c>
      <c r="E13" s="28" t="s">
        <v>6</v>
      </c>
      <c r="F13" s="28" t="s">
        <v>7</v>
      </c>
      <c r="G13" s="28" t="s">
        <v>8</v>
      </c>
      <c r="H13" s="28" t="s">
        <v>9</v>
      </c>
      <c r="I13" s="28" t="s">
        <v>10</v>
      </c>
      <c r="J13" s="29" t="s">
        <v>11</v>
      </c>
    </row>
    <row r="14" ht="10.5" customHeight="1">
      <c r="A14" s="15"/>
    </row>
    <row r="15" spans="1:3" ht="10.5" customHeight="1">
      <c r="A15" s="16" t="s">
        <v>12</v>
      </c>
      <c r="B15" s="17"/>
      <c r="C15" s="18"/>
    </row>
    <row r="16" spans="1:10" ht="10.5" customHeight="1">
      <c r="A16" s="1" t="s">
        <v>13</v>
      </c>
      <c r="B16" s="18">
        <v>23899</v>
      </c>
      <c r="C16" s="18">
        <v>24280</v>
      </c>
      <c r="D16" s="18">
        <v>27667</v>
      </c>
      <c r="E16" s="18">
        <v>25153</v>
      </c>
      <c r="F16" s="18">
        <v>7684</v>
      </c>
      <c r="G16" s="18">
        <v>28892</v>
      </c>
      <c r="H16" s="18">
        <v>43592</v>
      </c>
      <c r="I16" s="18">
        <v>42849</v>
      </c>
      <c r="J16" s="21">
        <f>SUM(B16:I16)</f>
        <v>224016</v>
      </c>
    </row>
    <row r="17" spans="1:10" ht="10.5" customHeight="1">
      <c r="A17" s="1" t="s">
        <v>14</v>
      </c>
      <c r="B17" s="18">
        <v>1914</v>
      </c>
      <c r="C17" s="18">
        <v>1621</v>
      </c>
      <c r="D17" s="18">
        <v>4382</v>
      </c>
      <c r="E17" s="18">
        <v>1727</v>
      </c>
      <c r="F17" s="18">
        <v>1612</v>
      </c>
      <c r="G17" s="18">
        <v>3794</v>
      </c>
      <c r="H17" s="18">
        <v>5411</v>
      </c>
      <c r="I17" s="18">
        <v>3206</v>
      </c>
      <c r="J17" s="21">
        <f>SUM(B17:I17)</f>
        <v>23667</v>
      </c>
    </row>
    <row r="18" spans="1:10" ht="10.5" customHeight="1">
      <c r="A18" s="1" t="s">
        <v>15</v>
      </c>
      <c r="B18" s="18">
        <f>4992+406</f>
        <v>5398</v>
      </c>
      <c r="C18" s="18">
        <f>2142+709</f>
        <v>2851</v>
      </c>
      <c r="D18" s="18">
        <f>1514+402</f>
        <v>1916</v>
      </c>
      <c r="E18" s="18">
        <f>3982+541</f>
        <v>4523</v>
      </c>
      <c r="F18" s="18">
        <f>1344+86</f>
        <v>1430</v>
      </c>
      <c r="G18" s="18">
        <f>1686+603</f>
        <v>2289</v>
      </c>
      <c r="H18" s="18">
        <f>5358+1497</f>
        <v>6855</v>
      </c>
      <c r="I18" s="18">
        <f>6692+528</f>
        <v>7220</v>
      </c>
      <c r="J18" s="21">
        <f>SUM(B18:I18)</f>
        <v>32482</v>
      </c>
    </row>
    <row r="19" spans="1:10" ht="10.5" customHeight="1">
      <c r="A19" s="20" t="s">
        <v>16</v>
      </c>
      <c r="B19" s="18">
        <v>12481</v>
      </c>
      <c r="C19" s="18">
        <v>3803</v>
      </c>
      <c r="D19" s="18">
        <v>14748</v>
      </c>
      <c r="E19" s="18">
        <v>7572</v>
      </c>
      <c r="F19" s="18">
        <v>425</v>
      </c>
      <c r="G19" s="18">
        <v>5247</v>
      </c>
      <c r="H19" s="18">
        <v>11082</v>
      </c>
      <c r="I19" s="18">
        <v>24061</v>
      </c>
      <c r="J19" s="21">
        <f>SUM(B19:I19)</f>
        <v>79419</v>
      </c>
    </row>
    <row r="20" spans="1:10" ht="10.5" customHeight="1">
      <c r="A20" s="1" t="s">
        <v>17</v>
      </c>
      <c r="B20" s="18">
        <v>7231</v>
      </c>
      <c r="C20" s="18">
        <v>26575</v>
      </c>
      <c r="D20" s="18">
        <v>20357</v>
      </c>
      <c r="E20" s="18">
        <v>16236</v>
      </c>
      <c r="F20" s="18">
        <v>3377</v>
      </c>
      <c r="G20" s="18">
        <v>18069</v>
      </c>
      <c r="H20" s="18">
        <v>26411</v>
      </c>
      <c r="I20" s="18">
        <v>39390</v>
      </c>
      <c r="J20" s="21">
        <f>SUM(B20:I20)</f>
        <v>157646</v>
      </c>
    </row>
    <row r="21" spans="2:10" ht="10.5" customHeight="1">
      <c r="B21" s="18"/>
      <c r="C21" s="18"/>
      <c r="D21" s="18"/>
      <c r="E21" s="18"/>
      <c r="F21" s="18"/>
      <c r="J21" s="21"/>
    </row>
    <row r="22" spans="1:10" ht="10.5" customHeight="1">
      <c r="A22" s="16" t="s">
        <v>18</v>
      </c>
      <c r="J22" s="21"/>
    </row>
    <row r="23" spans="1:10" ht="10.5" customHeight="1">
      <c r="A23" s="1" t="s">
        <v>13</v>
      </c>
      <c r="B23" s="18">
        <v>41030</v>
      </c>
      <c r="C23" s="18">
        <v>40332</v>
      </c>
      <c r="D23" s="18">
        <v>30369</v>
      </c>
      <c r="E23" s="18">
        <v>28660</v>
      </c>
      <c r="F23" s="18">
        <v>10651</v>
      </c>
      <c r="G23" s="18">
        <v>30835</v>
      </c>
      <c r="H23" s="18">
        <v>57360</v>
      </c>
      <c r="I23" s="18">
        <v>51460</v>
      </c>
      <c r="J23" s="21">
        <f>SUM(B23:I23)</f>
        <v>290697</v>
      </c>
    </row>
    <row r="24" spans="1:10" ht="10.5" customHeight="1">
      <c r="A24" s="1" t="s">
        <v>14</v>
      </c>
      <c r="B24" s="18">
        <v>3169</v>
      </c>
      <c r="C24" s="18">
        <v>2693</v>
      </c>
      <c r="D24" s="18">
        <v>5497</v>
      </c>
      <c r="E24" s="18">
        <v>2831</v>
      </c>
      <c r="F24" s="18">
        <v>3457</v>
      </c>
      <c r="G24" s="18">
        <v>4479</v>
      </c>
      <c r="H24" s="18">
        <v>7259</v>
      </c>
      <c r="I24" s="18">
        <v>7112</v>
      </c>
      <c r="J24" s="21">
        <f>SUM(B24:I24)</f>
        <v>36497</v>
      </c>
    </row>
    <row r="25" spans="1:10" ht="10.5" customHeight="1">
      <c r="A25" s="1" t="s">
        <v>15</v>
      </c>
      <c r="B25" s="18">
        <v>6791</v>
      </c>
      <c r="C25" s="18">
        <f>3138+292</f>
        <v>3430</v>
      </c>
      <c r="D25" s="18">
        <f>1725+447</f>
        <v>2172</v>
      </c>
      <c r="E25" s="18">
        <f>4675+632</f>
        <v>5307</v>
      </c>
      <c r="F25" s="18">
        <f>1552+84</f>
        <v>1636</v>
      </c>
      <c r="G25" s="18">
        <f>1873+612</f>
        <v>2485</v>
      </c>
      <c r="H25" s="18">
        <f>7138+992</f>
        <v>8130</v>
      </c>
      <c r="I25" s="18">
        <f>9451+615</f>
        <v>10066</v>
      </c>
      <c r="J25" s="21">
        <f>SUM(B25:I25)</f>
        <v>40017</v>
      </c>
    </row>
    <row r="26" spans="1:10" ht="10.5" customHeight="1">
      <c r="A26" s="20" t="s">
        <v>16</v>
      </c>
      <c r="B26" s="18">
        <v>16104</v>
      </c>
      <c r="C26" s="18">
        <v>5949</v>
      </c>
      <c r="D26" s="18">
        <v>16406</v>
      </c>
      <c r="E26" s="18">
        <v>8675</v>
      </c>
      <c r="F26" s="18">
        <v>564</v>
      </c>
      <c r="G26" s="18">
        <v>5746</v>
      </c>
      <c r="H26" s="18">
        <v>14779</v>
      </c>
      <c r="I26" s="18">
        <v>26419</v>
      </c>
      <c r="J26" s="21">
        <f>SUM(B26:I26)</f>
        <v>94642</v>
      </c>
    </row>
    <row r="27" spans="1:10" ht="10.5" customHeight="1">
      <c r="A27" s="1" t="s">
        <v>17</v>
      </c>
      <c r="B27" s="18">
        <v>8512</v>
      </c>
      <c r="C27" s="18">
        <v>33924</v>
      </c>
      <c r="D27" s="18">
        <v>21634</v>
      </c>
      <c r="E27" s="18">
        <v>17175</v>
      </c>
      <c r="F27" s="18">
        <v>4637</v>
      </c>
      <c r="G27" s="18">
        <v>18339</v>
      </c>
      <c r="H27" s="18">
        <v>33338</v>
      </c>
      <c r="I27" s="18">
        <v>46457</v>
      </c>
      <c r="J27" s="21">
        <f>SUM(B27:I27)</f>
        <v>184016</v>
      </c>
    </row>
    <row r="28" ht="10.5" customHeight="1">
      <c r="J28" s="21"/>
    </row>
    <row r="29" spans="1:10" ht="10.5" customHeight="1">
      <c r="A29" s="16" t="s">
        <v>19</v>
      </c>
      <c r="J29" s="21"/>
    </row>
    <row r="30" spans="1:10" ht="10.5" customHeight="1">
      <c r="A30" s="16" t="s">
        <v>13</v>
      </c>
      <c r="B30" s="18">
        <v>66313</v>
      </c>
      <c r="C30" s="18">
        <v>70729</v>
      </c>
      <c r="D30" s="18">
        <v>63731</v>
      </c>
      <c r="E30" s="18">
        <v>54943</v>
      </c>
      <c r="F30" s="18">
        <v>19143</v>
      </c>
      <c r="G30" s="18">
        <v>60343</v>
      </c>
      <c r="H30" s="18">
        <v>109458</v>
      </c>
      <c r="I30" s="18">
        <v>100924</v>
      </c>
      <c r="J30" s="21">
        <f>SUM(B30:I30)</f>
        <v>545584</v>
      </c>
    </row>
    <row r="31" spans="1:10" ht="10.5" customHeight="1">
      <c r="A31" s="16" t="s">
        <v>14</v>
      </c>
      <c r="B31" s="18">
        <v>5461</v>
      </c>
      <c r="C31" s="18">
        <v>5112</v>
      </c>
      <c r="D31" s="18">
        <v>10953</v>
      </c>
      <c r="E31" s="18">
        <v>4880</v>
      </c>
      <c r="F31" s="18">
        <v>5107</v>
      </c>
      <c r="G31" s="18">
        <v>8335</v>
      </c>
      <c r="H31" s="18">
        <v>12889</v>
      </c>
      <c r="I31" s="18">
        <v>10388</v>
      </c>
      <c r="J31" s="21">
        <f>SUM(B31:I31)</f>
        <v>63125</v>
      </c>
    </row>
    <row r="32" spans="1:10" ht="10.5" customHeight="1">
      <c r="A32" s="16" t="s">
        <v>15</v>
      </c>
      <c r="B32" s="18">
        <f>12222+845</f>
        <v>13067</v>
      </c>
      <c r="C32" s="18">
        <f>5532+1228</f>
        <v>6760</v>
      </c>
      <c r="D32" s="18">
        <f>3496+915</f>
        <v>4411</v>
      </c>
      <c r="E32" s="18">
        <f>8802+1215</f>
        <v>10017</v>
      </c>
      <c r="F32" s="18">
        <f>3053+184</f>
        <v>3237</v>
      </c>
      <c r="G32" s="18">
        <f>3598+1228</f>
        <v>4826</v>
      </c>
      <c r="H32" s="18">
        <f>12670+2524</f>
        <v>15194</v>
      </c>
      <c r="I32" s="18">
        <f>16520+1230</f>
        <v>17750</v>
      </c>
      <c r="J32" s="21">
        <f>SUM(B32:I32)</f>
        <v>75262</v>
      </c>
    </row>
    <row r="33" spans="1:10" ht="10.5" customHeight="1">
      <c r="A33" s="16" t="s">
        <v>16</v>
      </c>
      <c r="B33" s="18">
        <v>29204</v>
      </c>
      <c r="C33" s="18">
        <v>10048</v>
      </c>
      <c r="D33" s="18">
        <v>33125</v>
      </c>
      <c r="E33" s="18">
        <v>16657</v>
      </c>
      <c r="F33" s="2">
        <v>1073</v>
      </c>
      <c r="G33" s="2">
        <v>11062</v>
      </c>
      <c r="H33" s="2">
        <v>26939</v>
      </c>
      <c r="I33" s="2">
        <v>53886</v>
      </c>
      <c r="J33" s="21">
        <f>SUM(B33:I33)</f>
        <v>181994</v>
      </c>
    </row>
    <row r="34" spans="1:10" ht="10.5" customHeight="1">
      <c r="A34" s="16" t="s">
        <v>17</v>
      </c>
      <c r="B34" s="2">
        <v>16432</v>
      </c>
      <c r="C34" s="2">
        <v>64128</v>
      </c>
      <c r="D34" s="2">
        <v>45898</v>
      </c>
      <c r="E34" s="2">
        <v>34139</v>
      </c>
      <c r="F34" s="2">
        <v>8378</v>
      </c>
      <c r="G34" s="2">
        <v>36655</v>
      </c>
      <c r="H34" s="2">
        <v>61869</v>
      </c>
      <c r="I34" s="2">
        <v>92282</v>
      </c>
      <c r="J34" s="21">
        <f>SUM(B34:I34)</f>
        <v>359781</v>
      </c>
    </row>
    <row r="35" spans="1:10" ht="10.5" customHeight="1">
      <c r="A35" s="22"/>
      <c r="B35" s="23"/>
      <c r="C35" s="23"/>
      <c r="D35" s="23"/>
      <c r="E35" s="23"/>
      <c r="F35" s="23"/>
      <c r="G35" s="23"/>
      <c r="H35" s="23"/>
      <c r="I35" s="23"/>
      <c r="J35" s="24"/>
    </row>
    <row r="36" ht="10.5" customHeight="1">
      <c r="J36" s="2"/>
    </row>
    <row r="37" spans="1:10" ht="10.5" customHeight="1">
      <c r="A37" s="25" t="s">
        <v>29</v>
      </c>
      <c r="J37" s="2"/>
    </row>
    <row r="38" spans="1:10" ht="10.5" customHeight="1">
      <c r="A38" s="25"/>
      <c r="J38" s="2"/>
    </row>
    <row r="39" spans="1:10" ht="10.5" customHeight="1">
      <c r="A39" s="25" t="s">
        <v>21</v>
      </c>
      <c r="J39" s="2"/>
    </row>
  </sheetData>
  <sheetProtection selectLockedCells="1" selectUnlockedCells="1"/>
  <printOptions/>
  <pageMargins left="0.5" right="0.75" top="0.20972222222222223" bottom="0.22986111111111113" header="0.5118110236220472" footer="0.5118110236220472"/>
  <pageSetup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J39"/>
  <sheetViews>
    <sheetView showGridLines="0" zoomScalePageLayoutView="0" workbookViewId="0" topLeftCell="A1">
      <selection activeCell="A1" sqref="A1"/>
    </sheetView>
  </sheetViews>
  <sheetFormatPr defaultColWidth="12.83203125" defaultRowHeight="12.75" customHeight="1"/>
  <cols>
    <col min="1" max="1" width="42.33203125" style="1" customWidth="1"/>
    <col min="2" max="9" width="9.33203125" style="2" customWidth="1"/>
    <col min="10" max="10" width="10.83203125" style="3" customWidth="1"/>
    <col min="11" max="16384" width="12.83203125" style="2" customWidth="1"/>
  </cols>
  <sheetData>
    <row r="6" s="5" customFormat="1" ht="15" customHeight="1">
      <c r="A6" s="4" t="s">
        <v>0</v>
      </c>
    </row>
    <row r="7" ht="12.75" customHeight="1">
      <c r="A7" s="4"/>
    </row>
    <row r="8" spans="1:10" s="7" customFormat="1" ht="14.25" customHeight="1">
      <c r="A8" s="6" t="s">
        <v>1</v>
      </c>
      <c r="J8" s="8"/>
    </row>
    <row r="9" ht="10.5" customHeight="1">
      <c r="H9" s="3"/>
    </row>
    <row r="10" ht="10.5" customHeight="1">
      <c r="J10" s="30"/>
    </row>
    <row r="11" spans="1:10" s="7" customFormat="1" ht="14.25" customHeight="1">
      <c r="A11" s="31" t="s">
        <v>30</v>
      </c>
      <c r="J11" s="8"/>
    </row>
    <row r="12" ht="10.5" customHeight="1"/>
    <row r="13" spans="1:10" ht="24.75" customHeight="1">
      <c r="A13" s="12"/>
      <c r="B13" s="28" t="s">
        <v>3</v>
      </c>
      <c r="C13" s="28" t="s">
        <v>4</v>
      </c>
      <c r="D13" s="28" t="s">
        <v>5</v>
      </c>
      <c r="E13" s="28" t="s">
        <v>6</v>
      </c>
      <c r="F13" s="28" t="s">
        <v>7</v>
      </c>
      <c r="G13" s="28" t="s">
        <v>8</v>
      </c>
      <c r="H13" s="28" t="s">
        <v>9</v>
      </c>
      <c r="I13" s="28" t="s">
        <v>10</v>
      </c>
      <c r="J13" s="29" t="s">
        <v>11</v>
      </c>
    </row>
    <row r="14" ht="11.25" customHeight="1">
      <c r="A14" s="15"/>
    </row>
    <row r="15" spans="1:3" ht="10.5" customHeight="1">
      <c r="A15" s="16" t="s">
        <v>12</v>
      </c>
      <c r="B15" s="17"/>
      <c r="C15" s="18"/>
    </row>
    <row r="16" spans="1:10" ht="10.5" customHeight="1">
      <c r="A16" s="1" t="s">
        <v>13</v>
      </c>
      <c r="B16" s="18">
        <v>23576</v>
      </c>
      <c r="C16" s="18">
        <v>24469</v>
      </c>
      <c r="D16" s="18">
        <v>29176</v>
      </c>
      <c r="E16" s="18">
        <v>22811</v>
      </c>
      <c r="F16" s="18">
        <v>6382</v>
      </c>
      <c r="G16" s="18">
        <v>24759</v>
      </c>
      <c r="H16" s="32">
        <v>47814</v>
      </c>
      <c r="I16" s="18">
        <v>41390</v>
      </c>
      <c r="J16" s="33">
        <v>220377</v>
      </c>
    </row>
    <row r="17" spans="1:10" ht="10.5" customHeight="1">
      <c r="A17" s="1" t="s">
        <v>14</v>
      </c>
      <c r="B17" s="18">
        <v>1815</v>
      </c>
      <c r="C17" s="18">
        <v>1529</v>
      </c>
      <c r="D17" s="18">
        <v>3995</v>
      </c>
      <c r="E17" s="18">
        <v>2173</v>
      </c>
      <c r="F17" s="18">
        <v>1773</v>
      </c>
      <c r="G17" s="18">
        <v>3455</v>
      </c>
      <c r="H17" s="32">
        <v>5321</v>
      </c>
      <c r="I17" s="18">
        <v>3794</v>
      </c>
      <c r="J17" s="33">
        <v>23855</v>
      </c>
    </row>
    <row r="18" spans="1:10" ht="10.5" customHeight="1">
      <c r="A18" s="1" t="s">
        <v>15</v>
      </c>
      <c r="B18" s="18">
        <v>4335</v>
      </c>
      <c r="C18" s="18">
        <v>2892</v>
      </c>
      <c r="D18" s="18">
        <v>1981</v>
      </c>
      <c r="E18" s="18">
        <v>3874</v>
      </c>
      <c r="F18" s="18">
        <v>1629</v>
      </c>
      <c r="G18" s="18">
        <v>2628</v>
      </c>
      <c r="H18" s="32">
        <v>6944</v>
      </c>
      <c r="I18" s="18">
        <v>6995</v>
      </c>
      <c r="J18" s="33">
        <v>31278</v>
      </c>
    </row>
    <row r="19" spans="1:10" ht="10.5" customHeight="1">
      <c r="A19" s="20" t="s">
        <v>16</v>
      </c>
      <c r="B19" s="18">
        <v>10902</v>
      </c>
      <c r="C19" s="18">
        <v>12378</v>
      </c>
      <c r="D19" s="18">
        <v>14064</v>
      </c>
      <c r="E19" s="18">
        <v>8354</v>
      </c>
      <c r="F19" s="18">
        <v>463</v>
      </c>
      <c r="G19" s="18">
        <v>6704</v>
      </c>
      <c r="H19" s="32">
        <v>14269</v>
      </c>
      <c r="I19" s="18">
        <v>27215</v>
      </c>
      <c r="J19" s="33">
        <v>94349</v>
      </c>
    </row>
    <row r="20" spans="1:10" ht="10.5" customHeight="1">
      <c r="A20" s="1" t="s">
        <v>17</v>
      </c>
      <c r="B20" s="18">
        <v>7216</v>
      </c>
      <c r="C20" s="18">
        <v>26870</v>
      </c>
      <c r="D20" s="18">
        <v>19951</v>
      </c>
      <c r="E20" s="18">
        <v>14963</v>
      </c>
      <c r="F20" s="18">
        <v>2845</v>
      </c>
      <c r="G20" s="18">
        <v>18036</v>
      </c>
      <c r="H20" s="32">
        <v>24858</v>
      </c>
      <c r="I20" s="18">
        <v>36896</v>
      </c>
      <c r="J20" s="33">
        <v>151635</v>
      </c>
    </row>
    <row r="21" spans="2:8" ht="10.5" customHeight="1">
      <c r="B21" s="18"/>
      <c r="C21" s="18"/>
      <c r="D21" s="18"/>
      <c r="E21" s="18"/>
      <c r="F21" s="18"/>
      <c r="H21" s="34"/>
    </row>
    <row r="22" spans="1:8" ht="10.5" customHeight="1">
      <c r="A22" s="16" t="s">
        <v>18</v>
      </c>
      <c r="H22" s="34"/>
    </row>
    <row r="23" spans="1:10" ht="10.5" customHeight="1">
      <c r="A23" s="1" t="s">
        <v>13</v>
      </c>
      <c r="B23" s="18">
        <v>36149</v>
      </c>
      <c r="C23" s="18">
        <v>40576</v>
      </c>
      <c r="D23" s="18">
        <v>31998</v>
      </c>
      <c r="E23" s="18">
        <v>26694</v>
      </c>
      <c r="F23" s="18">
        <v>8564</v>
      </c>
      <c r="G23" s="18">
        <v>26297</v>
      </c>
      <c r="H23" s="32">
        <v>59362</v>
      </c>
      <c r="I23" s="18">
        <v>49625</v>
      </c>
      <c r="J23" s="3">
        <v>279265</v>
      </c>
    </row>
    <row r="24" spans="1:10" ht="10.5" customHeight="1">
      <c r="A24" s="1" t="s">
        <v>14</v>
      </c>
      <c r="B24" s="18">
        <v>2949</v>
      </c>
      <c r="C24" s="18">
        <v>2539</v>
      </c>
      <c r="D24" s="18">
        <v>5045</v>
      </c>
      <c r="E24" s="18">
        <v>3642</v>
      </c>
      <c r="F24" s="18">
        <v>3691</v>
      </c>
      <c r="G24" s="18">
        <v>4136</v>
      </c>
      <c r="H24" s="32">
        <v>7285</v>
      </c>
      <c r="I24" s="18">
        <v>7682</v>
      </c>
      <c r="J24" s="3">
        <v>36969</v>
      </c>
    </row>
    <row r="25" spans="1:10" ht="10.5" customHeight="1">
      <c r="A25" s="1" t="s">
        <v>15</v>
      </c>
      <c r="B25" s="18">
        <v>7290</v>
      </c>
      <c r="C25" s="18">
        <v>3494</v>
      </c>
      <c r="D25" s="18">
        <v>2263</v>
      </c>
      <c r="E25" s="18">
        <v>4578</v>
      </c>
      <c r="F25" s="18">
        <v>1971</v>
      </c>
      <c r="G25" s="18">
        <v>2559</v>
      </c>
      <c r="H25" s="32">
        <v>7802</v>
      </c>
      <c r="I25" s="18">
        <v>8622</v>
      </c>
      <c r="J25" s="3">
        <v>38579</v>
      </c>
    </row>
    <row r="26" spans="1:10" ht="10.5" customHeight="1">
      <c r="A26" s="20" t="s">
        <v>16</v>
      </c>
      <c r="B26" s="18">
        <v>15717</v>
      </c>
      <c r="C26" s="18">
        <v>14298</v>
      </c>
      <c r="D26" s="18">
        <v>14579</v>
      </c>
      <c r="E26" s="18">
        <v>9498</v>
      </c>
      <c r="F26" s="18">
        <v>657</v>
      </c>
      <c r="G26" s="18">
        <v>6982</v>
      </c>
      <c r="H26" s="32">
        <v>19593</v>
      </c>
      <c r="I26" s="18">
        <v>28906</v>
      </c>
      <c r="J26" s="3">
        <v>110230</v>
      </c>
    </row>
    <row r="27" spans="1:10" ht="10.5" customHeight="1">
      <c r="A27" s="1" t="s">
        <v>17</v>
      </c>
      <c r="B27" s="18">
        <v>8210</v>
      </c>
      <c r="C27" s="18">
        <v>33887</v>
      </c>
      <c r="D27" s="18">
        <v>21003</v>
      </c>
      <c r="E27" s="18">
        <v>16264</v>
      </c>
      <c r="F27" s="18">
        <v>3805</v>
      </c>
      <c r="G27" s="18">
        <v>17769</v>
      </c>
      <c r="H27" s="32">
        <v>30210</v>
      </c>
      <c r="I27" s="18">
        <v>41108</v>
      </c>
      <c r="J27" s="3">
        <v>172256</v>
      </c>
    </row>
    <row r="28" ht="10.5" customHeight="1">
      <c r="H28" s="34"/>
    </row>
    <row r="29" spans="1:8" ht="10.5" customHeight="1">
      <c r="A29" s="16" t="s">
        <v>19</v>
      </c>
      <c r="H29" s="34"/>
    </row>
    <row r="30" spans="1:10" ht="10.5" customHeight="1">
      <c r="A30" s="16" t="s">
        <v>13</v>
      </c>
      <c r="B30" s="18">
        <v>62053</v>
      </c>
      <c r="C30" s="18">
        <v>75259</v>
      </c>
      <c r="D30" s="18">
        <v>69117</v>
      </c>
      <c r="E30" s="18">
        <v>52392</v>
      </c>
      <c r="F30" s="18">
        <v>16456</v>
      </c>
      <c r="G30" s="18">
        <v>51669</v>
      </c>
      <c r="H30" s="32">
        <v>112405</v>
      </c>
      <c r="I30" s="18">
        <v>103669</v>
      </c>
      <c r="J30" s="3">
        <v>543020</v>
      </c>
    </row>
    <row r="31" spans="1:10" ht="10.5" customHeight="1">
      <c r="A31" s="16" t="s">
        <v>14</v>
      </c>
      <c r="B31" s="18">
        <v>5177</v>
      </c>
      <c r="C31" s="18">
        <v>4572</v>
      </c>
      <c r="D31" s="18">
        <v>10307</v>
      </c>
      <c r="E31" s="18">
        <v>6326</v>
      </c>
      <c r="F31" s="18">
        <v>5557</v>
      </c>
      <c r="G31" s="18">
        <v>7642</v>
      </c>
      <c r="H31" s="32">
        <v>13157</v>
      </c>
      <c r="I31" s="18">
        <v>11617</v>
      </c>
      <c r="J31" s="3">
        <v>64355</v>
      </c>
    </row>
    <row r="32" spans="1:10" ht="10.5" customHeight="1">
      <c r="A32" s="16" t="s">
        <v>15</v>
      </c>
      <c r="B32" s="18">
        <v>11949</v>
      </c>
      <c r="C32" s="18">
        <v>6837</v>
      </c>
      <c r="D32" s="18">
        <v>4669</v>
      </c>
      <c r="E32" s="18">
        <v>8909</v>
      </c>
      <c r="F32" s="18">
        <v>3701</v>
      </c>
      <c r="G32" s="18">
        <v>5222</v>
      </c>
      <c r="H32" s="32">
        <v>15189</v>
      </c>
      <c r="I32" s="18">
        <v>16436</v>
      </c>
      <c r="J32" s="3">
        <v>72912</v>
      </c>
    </row>
    <row r="33" spans="1:10" ht="10.5" customHeight="1">
      <c r="A33" s="16" t="s">
        <v>16</v>
      </c>
      <c r="B33" s="18">
        <v>27167</v>
      </c>
      <c r="C33" s="18">
        <v>27082</v>
      </c>
      <c r="D33" s="18">
        <v>34568</v>
      </c>
      <c r="E33" s="18">
        <v>18615</v>
      </c>
      <c r="F33" s="2">
        <v>1244</v>
      </c>
      <c r="G33" s="2">
        <v>13824</v>
      </c>
      <c r="H33" s="34">
        <v>35884</v>
      </c>
      <c r="I33" s="2">
        <v>61933</v>
      </c>
      <c r="J33" s="3">
        <v>220317</v>
      </c>
    </row>
    <row r="34" spans="1:10" ht="10.5" customHeight="1">
      <c r="A34" s="16" t="s">
        <v>17</v>
      </c>
      <c r="B34" s="2">
        <v>16508</v>
      </c>
      <c r="C34" s="2">
        <v>64488</v>
      </c>
      <c r="D34" s="2">
        <v>45871</v>
      </c>
      <c r="E34" s="2">
        <v>33243</v>
      </c>
      <c r="F34" s="2">
        <v>7501</v>
      </c>
      <c r="G34" s="2">
        <v>36030</v>
      </c>
      <c r="H34" s="34">
        <v>57356</v>
      </c>
      <c r="I34" s="2">
        <v>88813</v>
      </c>
      <c r="J34" s="3">
        <v>349810</v>
      </c>
    </row>
    <row r="35" spans="1:10" ht="10.5" customHeight="1">
      <c r="A35" s="22"/>
      <c r="B35" s="23"/>
      <c r="C35" s="23"/>
      <c r="D35" s="23"/>
      <c r="E35" s="23"/>
      <c r="F35" s="23"/>
      <c r="G35" s="23"/>
      <c r="H35" s="23"/>
      <c r="I35" s="23"/>
      <c r="J35" s="24"/>
    </row>
    <row r="36" ht="10.5" customHeight="1">
      <c r="J36" s="2"/>
    </row>
    <row r="37" spans="1:10" ht="10.5" customHeight="1">
      <c r="A37" s="25" t="s">
        <v>29</v>
      </c>
      <c r="J37" s="2"/>
    </row>
    <row r="38" spans="1:10" ht="10.5" customHeight="1">
      <c r="A38" s="25"/>
      <c r="J38" s="2"/>
    </row>
    <row r="39" spans="1:10" ht="10.5" customHeight="1">
      <c r="A39" s="25" t="s">
        <v>21</v>
      </c>
      <c r="J39" s="2"/>
    </row>
  </sheetData>
  <sheetProtection selectLockedCells="1" selectUnlockedCells="1"/>
  <printOptions/>
  <pageMargins left="0.5" right="0.75" top="0.20972222222222223" bottom="0.22986111111111113" header="0.5118110236220472" footer="0.5118110236220472"/>
  <pageSetup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J39"/>
  <sheetViews>
    <sheetView showGridLines="0" zoomScalePageLayoutView="0" workbookViewId="0" topLeftCell="A1">
      <selection activeCell="A1" sqref="A1"/>
    </sheetView>
  </sheetViews>
  <sheetFormatPr defaultColWidth="12.83203125" defaultRowHeight="12.75" customHeight="1"/>
  <cols>
    <col min="1" max="1" width="42.33203125" style="1" customWidth="1"/>
    <col min="2" max="9" width="9.33203125" style="2" customWidth="1"/>
    <col min="10" max="10" width="10.83203125" style="3" customWidth="1"/>
    <col min="11" max="16384" width="12.83203125" style="2" customWidth="1"/>
  </cols>
  <sheetData>
    <row r="6" s="5" customFormat="1" ht="15" customHeight="1">
      <c r="A6" s="4" t="s">
        <v>0</v>
      </c>
    </row>
    <row r="7" ht="12.75" customHeight="1">
      <c r="A7" s="4"/>
    </row>
    <row r="8" spans="1:10" s="7" customFormat="1" ht="14.25" customHeight="1">
      <c r="A8" s="6" t="s">
        <v>1</v>
      </c>
      <c r="J8" s="8"/>
    </row>
    <row r="9" ht="10.5" customHeight="1">
      <c r="H9" s="3"/>
    </row>
    <row r="10" ht="10.5" customHeight="1"/>
    <row r="11" spans="1:10" s="7" customFormat="1" ht="14.25" customHeight="1">
      <c r="A11" s="31" t="s">
        <v>31</v>
      </c>
      <c r="J11" s="8"/>
    </row>
    <row r="12" ht="10.5" customHeight="1"/>
    <row r="13" spans="1:10" ht="24.75" customHeight="1">
      <c r="A13" s="12"/>
      <c r="B13" s="28" t="s">
        <v>3</v>
      </c>
      <c r="C13" s="28" t="s">
        <v>4</v>
      </c>
      <c r="D13" s="28" t="s">
        <v>5</v>
      </c>
      <c r="E13" s="28" t="s">
        <v>6</v>
      </c>
      <c r="F13" s="28" t="s">
        <v>7</v>
      </c>
      <c r="G13" s="28" t="s">
        <v>8</v>
      </c>
      <c r="H13" s="28" t="s">
        <v>9</v>
      </c>
      <c r="I13" s="28" t="s">
        <v>10</v>
      </c>
      <c r="J13" s="29" t="s">
        <v>11</v>
      </c>
    </row>
    <row r="14" ht="11.25" customHeight="1">
      <c r="A14" s="15"/>
    </row>
    <row r="15" ht="10.5" customHeight="1">
      <c r="A15" s="16" t="s">
        <v>12</v>
      </c>
    </row>
    <row r="16" spans="1:10" ht="10.5" customHeight="1">
      <c r="A16" s="1" t="s">
        <v>13</v>
      </c>
      <c r="B16" s="2">
        <v>23049</v>
      </c>
      <c r="C16" s="2">
        <v>31435</v>
      </c>
      <c r="D16" s="2">
        <v>28940</v>
      </c>
      <c r="E16" s="2">
        <v>31796</v>
      </c>
      <c r="F16" s="2">
        <v>9922</v>
      </c>
      <c r="G16" s="2">
        <v>27217</v>
      </c>
      <c r="H16" s="2">
        <v>42143</v>
      </c>
      <c r="I16" s="2">
        <v>45355</v>
      </c>
      <c r="J16" s="3">
        <v>239857</v>
      </c>
    </row>
    <row r="17" spans="1:10" ht="10.5" customHeight="1">
      <c r="A17" s="1" t="s">
        <v>14</v>
      </c>
      <c r="B17" s="2">
        <v>1640</v>
      </c>
      <c r="C17" s="2">
        <v>1439</v>
      </c>
      <c r="D17" s="2">
        <v>3916</v>
      </c>
      <c r="E17" s="2">
        <v>1855</v>
      </c>
      <c r="F17" s="2">
        <v>1953</v>
      </c>
      <c r="G17" s="2">
        <v>3455</v>
      </c>
      <c r="H17" s="2">
        <v>4383</v>
      </c>
      <c r="I17" s="2">
        <v>3582</v>
      </c>
      <c r="J17" s="3">
        <v>22223</v>
      </c>
    </row>
    <row r="18" spans="1:10" ht="10.5" customHeight="1">
      <c r="A18" s="1" t="s">
        <v>15</v>
      </c>
      <c r="B18" s="2">
        <v>4082</v>
      </c>
      <c r="C18" s="2">
        <v>4339</v>
      </c>
      <c r="D18" s="2">
        <v>2047</v>
      </c>
      <c r="E18" s="2">
        <v>3809</v>
      </c>
      <c r="F18" s="2">
        <v>1322</v>
      </c>
      <c r="G18" s="2">
        <v>2718</v>
      </c>
      <c r="H18" s="2">
        <v>5924</v>
      </c>
      <c r="I18" s="2">
        <v>8012</v>
      </c>
      <c r="J18" s="3">
        <v>32253</v>
      </c>
    </row>
    <row r="19" spans="1:10" ht="10.5" customHeight="1">
      <c r="A19" s="20" t="s">
        <v>16</v>
      </c>
      <c r="B19" s="2">
        <v>10260</v>
      </c>
      <c r="C19" s="2">
        <v>12765</v>
      </c>
      <c r="D19" s="2">
        <v>13797</v>
      </c>
      <c r="E19" s="2">
        <v>8049</v>
      </c>
      <c r="F19" s="2">
        <v>1587</v>
      </c>
      <c r="G19" s="2">
        <v>5391</v>
      </c>
      <c r="H19" s="2">
        <v>13571</v>
      </c>
      <c r="I19" s="2">
        <v>31419</v>
      </c>
      <c r="J19" s="3">
        <v>96839</v>
      </c>
    </row>
    <row r="20" spans="1:10" ht="10.5" customHeight="1">
      <c r="A20" s="1" t="s">
        <v>17</v>
      </c>
      <c r="B20" s="2">
        <v>6279</v>
      </c>
      <c r="C20" s="2">
        <v>26264</v>
      </c>
      <c r="D20" s="2">
        <v>17291</v>
      </c>
      <c r="E20" s="2">
        <v>15229</v>
      </c>
      <c r="F20" s="2">
        <v>6702</v>
      </c>
      <c r="G20" s="2">
        <v>20127</v>
      </c>
      <c r="H20" s="2">
        <v>23887</v>
      </c>
      <c r="I20" s="2">
        <v>39639</v>
      </c>
      <c r="J20" s="3">
        <v>155418</v>
      </c>
    </row>
    <row r="21" ht="10.5" customHeight="1"/>
    <row r="22" ht="10.5" customHeight="1">
      <c r="A22" s="16" t="s">
        <v>18</v>
      </c>
    </row>
    <row r="23" spans="1:10" ht="10.5" customHeight="1">
      <c r="A23" s="1" t="s">
        <v>13</v>
      </c>
      <c r="B23" s="2">
        <v>32186</v>
      </c>
      <c r="C23" s="2">
        <v>48005</v>
      </c>
      <c r="D23" s="2">
        <v>31584</v>
      </c>
      <c r="E23" s="2">
        <v>36182</v>
      </c>
      <c r="F23" s="2">
        <v>11354</v>
      </c>
      <c r="G23" s="2">
        <v>29063</v>
      </c>
      <c r="H23" s="2">
        <v>52777</v>
      </c>
      <c r="I23" s="2">
        <v>54586</v>
      </c>
      <c r="J23" s="3">
        <v>295737</v>
      </c>
    </row>
    <row r="24" spans="1:10" ht="10.5" customHeight="1">
      <c r="A24" s="1" t="s">
        <v>14</v>
      </c>
      <c r="B24" s="2">
        <v>2814</v>
      </c>
      <c r="C24" s="2">
        <v>2629</v>
      </c>
      <c r="D24" s="2">
        <v>4918</v>
      </c>
      <c r="E24" s="2">
        <v>3161</v>
      </c>
      <c r="F24" s="2">
        <v>4017</v>
      </c>
      <c r="G24" s="2">
        <v>4168</v>
      </c>
      <c r="H24" s="2">
        <v>6103</v>
      </c>
      <c r="I24" s="2">
        <v>7432</v>
      </c>
      <c r="J24" s="3">
        <v>35242</v>
      </c>
    </row>
    <row r="25" spans="1:10" ht="10.5" customHeight="1">
      <c r="A25" s="1" t="s">
        <v>15</v>
      </c>
      <c r="B25" s="2">
        <v>7321</v>
      </c>
      <c r="C25" s="2">
        <v>5916</v>
      </c>
      <c r="D25" s="2">
        <v>2176</v>
      </c>
      <c r="E25" s="2">
        <v>4520</v>
      </c>
      <c r="F25" s="2">
        <v>1686</v>
      </c>
      <c r="G25" s="2">
        <v>2995</v>
      </c>
      <c r="H25" s="2">
        <v>6715</v>
      </c>
      <c r="I25" s="2">
        <v>9760</v>
      </c>
      <c r="J25" s="3">
        <v>41089</v>
      </c>
    </row>
    <row r="26" spans="1:10" ht="10.5" customHeight="1">
      <c r="A26" s="20" t="s">
        <v>16</v>
      </c>
      <c r="B26" s="2">
        <v>13160</v>
      </c>
      <c r="C26" s="2">
        <v>16118</v>
      </c>
      <c r="D26" s="2">
        <v>13259</v>
      </c>
      <c r="E26" s="2">
        <v>9095</v>
      </c>
      <c r="F26" s="2">
        <v>1766</v>
      </c>
      <c r="G26" s="2">
        <v>5873</v>
      </c>
      <c r="H26" s="2">
        <v>19164</v>
      </c>
      <c r="I26" s="2">
        <v>33377</v>
      </c>
      <c r="J26" s="3">
        <v>111812</v>
      </c>
    </row>
    <row r="27" spans="1:10" ht="10.5" customHeight="1">
      <c r="A27" s="1" t="s">
        <v>17</v>
      </c>
      <c r="B27" s="2">
        <v>7224</v>
      </c>
      <c r="C27" s="2">
        <v>34159</v>
      </c>
      <c r="D27" s="2">
        <v>18175</v>
      </c>
      <c r="E27" s="2">
        <v>16653</v>
      </c>
      <c r="F27" s="2">
        <v>6962</v>
      </c>
      <c r="G27" s="2">
        <v>20304</v>
      </c>
      <c r="H27" s="2">
        <v>28309</v>
      </c>
      <c r="I27" s="2">
        <v>45333</v>
      </c>
      <c r="J27" s="3">
        <v>177119</v>
      </c>
    </row>
    <row r="28" ht="10.5" customHeight="1"/>
    <row r="29" ht="10.5" customHeight="1">
      <c r="A29" s="16" t="s">
        <v>19</v>
      </c>
    </row>
    <row r="30" spans="1:10" ht="10.5" customHeight="1">
      <c r="A30" s="16" t="s">
        <v>13</v>
      </c>
      <c r="B30" s="3">
        <v>57716</v>
      </c>
      <c r="C30" s="3">
        <v>83924</v>
      </c>
      <c r="D30" s="3">
        <v>75929</v>
      </c>
      <c r="E30" s="3">
        <v>71656</v>
      </c>
      <c r="F30" s="3">
        <v>31982</v>
      </c>
      <c r="G30" s="3">
        <v>57494</v>
      </c>
      <c r="H30" s="3">
        <v>103212</v>
      </c>
      <c r="I30" s="3">
        <v>113478</v>
      </c>
      <c r="J30" s="3">
        <v>595391</v>
      </c>
    </row>
    <row r="31" spans="1:10" ht="10.5" customHeight="1">
      <c r="A31" s="16" t="s">
        <v>14</v>
      </c>
      <c r="B31" s="3">
        <v>4846</v>
      </c>
      <c r="C31" s="3">
        <v>4615</v>
      </c>
      <c r="D31" s="3">
        <v>10218</v>
      </c>
      <c r="E31" s="3">
        <v>5565</v>
      </c>
      <c r="F31" s="3">
        <v>6108</v>
      </c>
      <c r="G31" s="3">
        <v>7765</v>
      </c>
      <c r="H31" s="3">
        <v>11312</v>
      </c>
      <c r="I31" s="3">
        <v>11171</v>
      </c>
      <c r="J31" s="3">
        <v>61600</v>
      </c>
    </row>
    <row r="32" spans="1:10" ht="10.5" customHeight="1">
      <c r="A32" s="16" t="s">
        <v>15</v>
      </c>
      <c r="B32" s="3">
        <v>12007</v>
      </c>
      <c r="C32" s="3">
        <v>10805</v>
      </c>
      <c r="D32" s="3">
        <v>5052</v>
      </c>
      <c r="E32" s="3">
        <v>8946</v>
      </c>
      <c r="F32" s="3">
        <v>3543</v>
      </c>
      <c r="G32" s="3">
        <v>5861</v>
      </c>
      <c r="H32" s="3">
        <v>13495</v>
      </c>
      <c r="I32" s="3">
        <v>19158</v>
      </c>
      <c r="J32" s="3">
        <v>78867</v>
      </c>
    </row>
    <row r="33" spans="1:10" ht="10.5" customHeight="1">
      <c r="A33" s="16" t="s">
        <v>16</v>
      </c>
      <c r="B33" s="3">
        <v>24463</v>
      </c>
      <c r="C33" s="3">
        <v>29236</v>
      </c>
      <c r="D33" s="3">
        <v>33243</v>
      </c>
      <c r="E33" s="3">
        <v>18778</v>
      </c>
      <c r="F33" s="3">
        <v>4705</v>
      </c>
      <c r="G33" s="3">
        <v>11652</v>
      </c>
      <c r="H33" s="3">
        <v>34910</v>
      </c>
      <c r="I33" s="3">
        <v>72798</v>
      </c>
      <c r="J33" s="3">
        <v>229785</v>
      </c>
    </row>
    <row r="34" spans="1:10" ht="10.5" customHeight="1">
      <c r="A34" s="16" t="s">
        <v>17</v>
      </c>
      <c r="B34" s="3">
        <v>14992</v>
      </c>
      <c r="C34" s="3">
        <v>65532</v>
      </c>
      <c r="D34" s="3">
        <v>44595</v>
      </c>
      <c r="E34" s="3">
        <v>34421</v>
      </c>
      <c r="F34" s="3">
        <v>19494</v>
      </c>
      <c r="G34" s="3">
        <v>40955</v>
      </c>
      <c r="H34" s="3">
        <v>55484</v>
      </c>
      <c r="I34" s="3">
        <v>95889</v>
      </c>
      <c r="J34" s="3">
        <v>371362</v>
      </c>
    </row>
    <row r="35" spans="1:10" ht="11.25" customHeight="1">
      <c r="A35" s="22"/>
      <c r="B35" s="23"/>
      <c r="C35" s="23"/>
      <c r="D35" s="23"/>
      <c r="E35" s="23"/>
      <c r="F35" s="23"/>
      <c r="G35" s="23"/>
      <c r="H35" s="23"/>
      <c r="I35" s="23"/>
      <c r="J35" s="24"/>
    </row>
    <row r="36" ht="10.5" customHeight="1">
      <c r="J36" s="2"/>
    </row>
    <row r="37" spans="1:10" ht="10.5" customHeight="1">
      <c r="A37" s="25" t="s">
        <v>29</v>
      </c>
      <c r="J37" s="2"/>
    </row>
    <row r="38" spans="1:10" ht="10.5" customHeight="1">
      <c r="A38" s="25"/>
      <c r="J38" s="2"/>
    </row>
    <row r="39" spans="1:10" ht="10.5" customHeight="1">
      <c r="A39" s="25" t="s">
        <v>21</v>
      </c>
      <c r="J39" s="2"/>
    </row>
  </sheetData>
  <sheetProtection selectLockedCells="1" selectUnlockedCells="1"/>
  <printOptions/>
  <pageMargins left="0.5" right="0.75" top="0.20972222222222223" bottom="0.22986111111111113" header="0.5118110236220472" footer="0.5118110236220472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2024-05-28T06:43:45Z</dcterms:created>
  <dcterms:modified xsi:type="dcterms:W3CDTF">2024-05-28T06:45:05Z</dcterms:modified>
  <cp:category/>
  <cp:version/>
  <cp:contentType/>
  <cp:contentStatus/>
</cp:coreProperties>
</file>