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Y:\ESTADISTICA\Estructura Universidades\resultados\curso 2015-2016\definitivos\PUBLICACION\"/>
    </mc:Choice>
  </mc:AlternateContent>
  <bookViews>
    <workbookView xWindow="-15" yWindow="4830" windowWidth="20130" windowHeight="4875"/>
  </bookViews>
  <sheets>
    <sheet name="Capitulo" sheetId="12" r:id="rId1"/>
    <sheet name="Hoja3" sheetId="22" state="hidden" r:id="rId2"/>
    <sheet name="Indice" sheetId="23" r:id="rId3"/>
    <sheet name="Tabla3.1" sheetId="6" r:id="rId4"/>
    <sheet name="Grafico3.1" sheetId="18" r:id="rId5"/>
    <sheet name="Tabla3.2" sheetId="10" r:id="rId6"/>
    <sheet name="Grafico3.2" sheetId="19" r:id="rId7"/>
    <sheet name="Tabla3.3" sheetId="2" r:id="rId8"/>
    <sheet name="Hoja1" sheetId="20" state="hidden" r:id="rId9"/>
    <sheet name="Grafico3.3" sheetId="16" r:id="rId10"/>
    <sheet name="Tabla3.4" sheetId="5" r:id="rId11"/>
    <sheet name="Grafico3.4" sheetId="17" r:id="rId12"/>
    <sheet name="Hoja2" sheetId="21" state="hidden" r:id="rId13"/>
  </sheets>
  <definedNames>
    <definedName name="_xlnm.Print_Area" localSheetId="0">Capitulo!$A$1:$M$37</definedName>
    <definedName name="_xlnm.Print_Area" localSheetId="4">Grafico3.1!$A$1:$N$31</definedName>
    <definedName name="_xlnm.Print_Area" localSheetId="6">Grafico3.2!$A$1:$M$30</definedName>
    <definedName name="_xlnm.Print_Area" localSheetId="9">Grafico3.3!$A$1:$N$28</definedName>
    <definedName name="_xlnm.Print_Area" localSheetId="11">Grafico3.4!$A$1:$K$29</definedName>
    <definedName name="_xlnm.Print_Area" localSheetId="2">Indice!$A$1:$C$23</definedName>
    <definedName name="_xlnm.Print_Area" localSheetId="3">Tabla3.1!$A$1:$H$24</definedName>
    <definedName name="_xlnm.Print_Area" localSheetId="5">Tabla3.2!$A$1:$Y$38</definedName>
    <definedName name="_xlnm.Print_Area" localSheetId="7">Tabla3.3!$A$1:$I$18</definedName>
    <definedName name="_xlnm.Print_Area" localSheetId="10">Tabla3.4!$A$1:$Y$29</definedName>
  </definedNames>
  <calcPr calcId="171027"/>
</workbook>
</file>

<file path=xl/calcChain.xml><?xml version="1.0" encoding="utf-8"?>
<calcChain xmlns="http://schemas.openxmlformats.org/spreadsheetml/2006/main">
  <c r="O42" i="17" l="1"/>
  <c r="P42" i="17"/>
  <c r="Q42" i="17"/>
  <c r="O43" i="17"/>
  <c r="P43" i="17"/>
  <c r="Q43" i="17"/>
  <c r="O44" i="17"/>
  <c r="P44" i="17"/>
  <c r="Q44" i="17"/>
  <c r="K7" i="20"/>
  <c r="K8" i="20"/>
  <c r="K9" i="20"/>
  <c r="T9" i="20" s="1"/>
  <c r="K10" i="20"/>
  <c r="K11" i="20"/>
  <c r="T11" i="20" s="1"/>
  <c r="K12" i="20"/>
  <c r="K13" i="20"/>
  <c r="T13" i="20" s="1"/>
  <c r="K14" i="20"/>
  <c r="K15" i="20"/>
  <c r="T15" i="20" s="1"/>
  <c r="K6" i="20"/>
  <c r="H7" i="20"/>
  <c r="Q7" i="20" s="1"/>
  <c r="H8" i="20"/>
  <c r="H9" i="20"/>
  <c r="Q9" i="20" s="1"/>
  <c r="H10" i="20"/>
  <c r="H11" i="20"/>
  <c r="Q11" i="20" s="1"/>
  <c r="H12" i="20"/>
  <c r="H13" i="20"/>
  <c r="Q13" i="20" s="1"/>
  <c r="H14" i="20"/>
  <c r="H15" i="20"/>
  <c r="Q15" i="20" s="1"/>
  <c r="H6" i="20"/>
  <c r="E7" i="20"/>
  <c r="E8" i="20"/>
  <c r="E9" i="20"/>
  <c r="P9" i="20" s="1"/>
  <c r="E10" i="20"/>
  <c r="E11" i="20"/>
  <c r="P11" i="20" s="1"/>
  <c r="E12" i="20"/>
  <c r="E13" i="20"/>
  <c r="P13" i="20" s="1"/>
  <c r="E14" i="20"/>
  <c r="E15" i="20"/>
  <c r="P15" i="20" s="1"/>
  <c r="E6" i="20"/>
  <c r="D16" i="20"/>
  <c r="F16" i="20"/>
  <c r="G16" i="20"/>
  <c r="I16" i="20"/>
  <c r="J16" i="20"/>
  <c r="C16" i="20"/>
  <c r="M6" i="20"/>
  <c r="L6" i="20"/>
  <c r="N6" i="20" s="1"/>
  <c r="L7" i="20"/>
  <c r="M7" i="20"/>
  <c r="N7" i="20"/>
  <c r="L8" i="20"/>
  <c r="M8" i="20"/>
  <c r="L9" i="20"/>
  <c r="M9" i="20"/>
  <c r="N9" i="20"/>
  <c r="L10" i="20"/>
  <c r="M10" i="20"/>
  <c r="N10" i="20" s="1"/>
  <c r="L11" i="20"/>
  <c r="M11" i="20"/>
  <c r="N11" i="20"/>
  <c r="L12" i="20"/>
  <c r="M12" i="20"/>
  <c r="N12" i="20" s="1"/>
  <c r="L13" i="20"/>
  <c r="M13" i="20"/>
  <c r="N13" i="20"/>
  <c r="L14" i="20"/>
  <c r="M14" i="20"/>
  <c r="N14" i="20" s="1"/>
  <c r="L15" i="20"/>
  <c r="M15" i="20"/>
  <c r="N15" i="20"/>
  <c r="L16" i="20"/>
  <c r="S6" i="20"/>
  <c r="Q6" i="20"/>
  <c r="O6" i="20"/>
  <c r="T8" i="20"/>
  <c r="T10" i="20"/>
  <c r="T12" i="20"/>
  <c r="T14" i="20"/>
  <c r="T6" i="20"/>
  <c r="S7" i="20"/>
  <c r="S8" i="20"/>
  <c r="S9" i="20"/>
  <c r="S10" i="20"/>
  <c r="S11" i="20"/>
  <c r="S12" i="20"/>
  <c r="S13" i="20"/>
  <c r="S14" i="20"/>
  <c r="S15" i="20"/>
  <c r="R8" i="20"/>
  <c r="R10" i="20"/>
  <c r="R12" i="20"/>
  <c r="R14" i="20"/>
  <c r="R6" i="20"/>
  <c r="Q8" i="20"/>
  <c r="Q10" i="20"/>
  <c r="Q12" i="20"/>
  <c r="Q14" i="20"/>
  <c r="P8" i="20"/>
  <c r="P10" i="20"/>
  <c r="P12" i="20"/>
  <c r="P14" i="20"/>
  <c r="P6" i="20"/>
  <c r="O7" i="20"/>
  <c r="O8" i="20"/>
  <c r="O9" i="20"/>
  <c r="O10" i="20"/>
  <c r="O11" i="20"/>
  <c r="O12" i="20"/>
  <c r="O13" i="20"/>
  <c r="O14" i="20"/>
  <c r="O15" i="20"/>
  <c r="AJ55" i="21"/>
  <c r="AI55" i="21"/>
  <c r="AH55" i="21"/>
  <c r="Y61" i="21"/>
  <c r="Z61" i="21"/>
  <c r="AA61" i="21" s="1"/>
  <c r="Y62" i="21"/>
  <c r="Z62" i="21"/>
  <c r="Y63" i="21"/>
  <c r="Z63" i="21"/>
  <c r="AA63" i="21" s="1"/>
  <c r="Y64" i="21"/>
  <c r="Z64" i="21"/>
  <c r="Y65" i="21"/>
  <c r="Z65" i="21"/>
  <c r="AA65" i="21" s="1"/>
  <c r="Y66" i="21"/>
  <c r="Z66" i="21"/>
  <c r="Y67" i="21"/>
  <c r="Z67" i="21"/>
  <c r="AA67" i="21" s="1"/>
  <c r="Y68" i="21"/>
  <c r="Z68" i="21"/>
  <c r="AA68" i="21" s="1"/>
  <c r="Y69" i="21"/>
  <c r="Z69" i="21"/>
  <c r="Y70" i="21"/>
  <c r="Z70" i="21"/>
  <c r="AA70" i="21" s="1"/>
  <c r="Y71" i="21"/>
  <c r="Z71" i="21"/>
  <c r="Y72" i="21"/>
  <c r="Z72" i="21"/>
  <c r="AA72" i="21" s="1"/>
  <c r="Y73" i="21"/>
  <c r="Z73" i="21"/>
  <c r="Y74" i="21"/>
  <c r="Z74" i="21"/>
  <c r="Y75" i="21"/>
  <c r="Z75" i="21"/>
  <c r="AA75" i="21" s="1"/>
  <c r="Y76" i="21"/>
  <c r="Z76" i="21"/>
  <c r="Y77" i="21"/>
  <c r="Z77" i="21"/>
  <c r="Y78" i="21"/>
  <c r="Z78" i="21"/>
  <c r="AA78" i="21" s="1"/>
  <c r="Y79" i="21"/>
  <c r="Z79" i="21"/>
  <c r="Y80" i="21"/>
  <c r="Z80" i="21"/>
  <c r="AA80" i="21" s="1"/>
  <c r="Y81" i="21"/>
  <c r="Z81" i="21"/>
  <c r="Y82" i="21"/>
  <c r="Z82" i="21"/>
  <c r="AA82" i="21" s="1"/>
  <c r="Y83" i="21"/>
  <c r="Z83" i="21"/>
  <c r="Y84" i="21"/>
  <c r="Z84" i="21"/>
  <c r="AA84" i="21" s="1"/>
  <c r="Y85" i="21"/>
  <c r="Z85" i="21"/>
  <c r="Y86" i="21"/>
  <c r="Z86" i="21"/>
  <c r="AA86" i="21" s="1"/>
  <c r="Y87" i="21"/>
  <c r="Z87" i="21"/>
  <c r="Y88" i="21"/>
  <c r="Z88" i="21"/>
  <c r="AA88" i="21" s="1"/>
  <c r="Y89" i="21"/>
  <c r="Z89" i="21"/>
  <c r="Y90" i="21"/>
  <c r="Z90" i="21"/>
  <c r="Z60" i="21"/>
  <c r="Y60" i="21"/>
  <c r="AA60" i="21" s="1"/>
  <c r="AG55" i="21"/>
  <c r="AF55" i="21"/>
  <c r="AE55" i="21"/>
  <c r="AA55" i="21"/>
  <c r="Z55" i="21"/>
  <c r="Y55" i="21"/>
  <c r="X55" i="21"/>
  <c r="W55" i="21"/>
  <c r="V55" i="21"/>
  <c r="U55" i="21"/>
  <c r="T55" i="21"/>
  <c r="S55" i="21"/>
  <c r="R55" i="21"/>
  <c r="Q55" i="21"/>
  <c r="P55" i="21"/>
  <c r="O55" i="21"/>
  <c r="N55" i="21"/>
  <c r="M55" i="21"/>
  <c r="L55" i="21"/>
  <c r="K55" i="21"/>
  <c r="J55" i="21"/>
  <c r="I55" i="21"/>
  <c r="H55" i="21"/>
  <c r="G55" i="21"/>
  <c r="F55" i="21"/>
  <c r="E55" i="21"/>
  <c r="D55" i="21"/>
  <c r="AC55" i="21"/>
  <c r="AD55" i="21"/>
  <c r="AB55" i="21"/>
  <c r="E15" i="21"/>
  <c r="F15" i="21"/>
  <c r="G15" i="21"/>
  <c r="H15" i="21"/>
  <c r="I15" i="21"/>
  <c r="S15" i="21" s="1"/>
  <c r="J15" i="21"/>
  <c r="K15" i="21"/>
  <c r="V15" i="21" s="1"/>
  <c r="L15" i="21"/>
  <c r="D15" i="21"/>
  <c r="M15" i="21" s="1"/>
  <c r="AA77" i="21"/>
  <c r="AA89" i="21"/>
  <c r="AA87" i="21"/>
  <c r="AA85" i="21"/>
  <c r="AA83" i="21"/>
  <c r="AA81" i="21"/>
  <c r="AA79" i="21"/>
  <c r="AA76" i="21"/>
  <c r="AA73" i="21"/>
  <c r="AA71" i="21"/>
  <c r="AA69" i="21"/>
  <c r="AA66" i="21"/>
  <c r="AA64" i="21"/>
  <c r="AA62" i="21"/>
  <c r="U6" i="21"/>
  <c r="V6" i="21"/>
  <c r="W6" i="21" s="1"/>
  <c r="U7" i="21"/>
  <c r="V7" i="21"/>
  <c r="W7" i="21"/>
  <c r="U8" i="21"/>
  <c r="V8" i="21"/>
  <c r="W8" i="21" s="1"/>
  <c r="U9" i="21"/>
  <c r="V9" i="21"/>
  <c r="W9" i="21"/>
  <c r="U10" i="21"/>
  <c r="V10" i="21"/>
  <c r="W10" i="21" s="1"/>
  <c r="U11" i="21"/>
  <c r="V11" i="21"/>
  <c r="W11" i="21"/>
  <c r="U12" i="21"/>
  <c r="V12" i="21"/>
  <c r="W12" i="21" s="1"/>
  <c r="U13" i="21"/>
  <c r="V13" i="21"/>
  <c r="W13" i="21"/>
  <c r="W14" i="21"/>
  <c r="U15" i="21"/>
  <c r="W15" i="21" s="1"/>
  <c r="U5" i="21"/>
  <c r="V5" i="21"/>
  <c r="W5" i="21" s="1"/>
  <c r="R6" i="21"/>
  <c r="S6" i="21"/>
  <c r="T6" i="21"/>
  <c r="R7" i="21"/>
  <c r="S7" i="21"/>
  <c r="T7" i="21" s="1"/>
  <c r="R8" i="21"/>
  <c r="S8" i="21"/>
  <c r="T8" i="21"/>
  <c r="R9" i="21"/>
  <c r="S9" i="21"/>
  <c r="T9" i="21" s="1"/>
  <c r="R10" i="21"/>
  <c r="S10" i="21"/>
  <c r="T10" i="21"/>
  <c r="R11" i="21"/>
  <c r="S11" i="21"/>
  <c r="T11" i="21" s="1"/>
  <c r="R12" i="21"/>
  <c r="S12" i="21"/>
  <c r="T12" i="21"/>
  <c r="R13" i="21"/>
  <c r="S13" i="21"/>
  <c r="T13" i="21" s="1"/>
  <c r="T14" i="21"/>
  <c r="R5" i="21"/>
  <c r="S5" i="21"/>
  <c r="T5" i="21"/>
  <c r="O6" i="21"/>
  <c r="P6" i="21"/>
  <c r="Q6" i="21" s="1"/>
  <c r="O7" i="21"/>
  <c r="P7" i="21"/>
  <c r="Q7" i="21"/>
  <c r="O8" i="21"/>
  <c r="P8" i="21"/>
  <c r="Q8" i="21" s="1"/>
  <c r="O9" i="21"/>
  <c r="P9" i="21"/>
  <c r="Q9" i="21"/>
  <c r="O10" i="21"/>
  <c r="P10" i="21"/>
  <c r="Q10" i="21" s="1"/>
  <c r="O11" i="21"/>
  <c r="P11" i="21"/>
  <c r="Q11" i="21"/>
  <c r="O12" i="21"/>
  <c r="P12" i="21"/>
  <c r="Q12" i="21" s="1"/>
  <c r="O13" i="21"/>
  <c r="P13" i="21"/>
  <c r="Q13" i="21"/>
  <c r="O14" i="21"/>
  <c r="P14" i="21"/>
  <c r="Q14" i="21" s="1"/>
  <c r="O5" i="21"/>
  <c r="P5" i="21"/>
  <c r="Q5" i="21" s="1"/>
  <c r="M5" i="21"/>
  <c r="M6" i="21"/>
  <c r="N6" i="21"/>
  <c r="M7" i="21"/>
  <c r="N7" i="21"/>
  <c r="M8" i="21"/>
  <c r="N8" i="21"/>
  <c r="M9" i="21"/>
  <c r="N9" i="21"/>
  <c r="M10" i="21"/>
  <c r="N10" i="21"/>
  <c r="M11" i="21"/>
  <c r="N11" i="21"/>
  <c r="M12" i="21"/>
  <c r="N12" i="21"/>
  <c r="M13" i="21"/>
  <c r="N13" i="21"/>
  <c r="M14" i="21"/>
  <c r="N14" i="21"/>
  <c r="N5" i="21"/>
  <c r="X132" i="22"/>
  <c r="X131" i="22"/>
  <c r="X130" i="22"/>
  <c r="X129" i="22"/>
  <c r="X128" i="22"/>
  <c r="X127" i="22"/>
  <c r="X124" i="22"/>
  <c r="X123" i="22"/>
  <c r="X122" i="22"/>
  <c r="X121" i="22"/>
  <c r="X120" i="22"/>
  <c r="X117" i="22"/>
  <c r="X116" i="22"/>
  <c r="X115" i="22"/>
  <c r="X113" i="22"/>
  <c r="W132" i="22"/>
  <c r="W131" i="22"/>
  <c r="W130" i="22"/>
  <c r="W129" i="22"/>
  <c r="W128" i="22"/>
  <c r="W127" i="22"/>
  <c r="W125" i="22"/>
  <c r="W124" i="22"/>
  <c r="W123" i="22"/>
  <c r="W122" i="22"/>
  <c r="W121" i="22"/>
  <c r="W120" i="22"/>
  <c r="W117" i="22"/>
  <c r="W116" i="22"/>
  <c r="W115" i="22"/>
  <c r="W114" i="22"/>
  <c r="D126" i="22"/>
  <c r="F126" i="22"/>
  <c r="H126" i="22"/>
  <c r="L126" i="22"/>
  <c r="N126" i="22"/>
  <c r="R126" i="22"/>
  <c r="T126" i="22"/>
  <c r="P126" i="22"/>
  <c r="C126" i="22"/>
  <c r="E126" i="22"/>
  <c r="G126" i="22"/>
  <c r="I126" i="22"/>
  <c r="K126" i="22"/>
  <c r="M126" i="22"/>
  <c r="Q126" i="22"/>
  <c r="S126" i="22"/>
  <c r="O126" i="22"/>
  <c r="O133" i="22" s="1"/>
  <c r="D119" i="22"/>
  <c r="F119" i="22"/>
  <c r="H119" i="22"/>
  <c r="L119" i="22"/>
  <c r="N119" i="22"/>
  <c r="R119" i="22"/>
  <c r="T119" i="22"/>
  <c r="P119" i="22"/>
  <c r="X119" i="22"/>
  <c r="C119" i="22"/>
  <c r="E119" i="22"/>
  <c r="G119" i="22"/>
  <c r="I119" i="22"/>
  <c r="K119" i="22"/>
  <c r="M119" i="22"/>
  <c r="Q119" i="22"/>
  <c r="S119" i="22"/>
  <c r="O119" i="22"/>
  <c r="W119" i="22"/>
  <c r="D112" i="22"/>
  <c r="F112" i="22"/>
  <c r="H112" i="22"/>
  <c r="J112" i="22"/>
  <c r="L112" i="22"/>
  <c r="N112" i="22"/>
  <c r="R112" i="22"/>
  <c r="T112" i="22"/>
  <c r="V112" i="22"/>
  <c r="P112" i="22"/>
  <c r="C112" i="22"/>
  <c r="C133" i="22" s="1"/>
  <c r="E112" i="22"/>
  <c r="G112" i="22"/>
  <c r="G133" i="22" s="1"/>
  <c r="I112" i="22"/>
  <c r="K112" i="22"/>
  <c r="K133" i="22" s="1"/>
  <c r="M112" i="22"/>
  <c r="Q112" i="22"/>
  <c r="Q133" i="22" s="1"/>
  <c r="S112" i="22"/>
  <c r="U112" i="22"/>
  <c r="U133" i="22" s="1"/>
  <c r="O112" i="22"/>
  <c r="W112" i="22"/>
  <c r="U119" i="22"/>
  <c r="V119" i="22"/>
  <c r="V133" i="22" s="1"/>
  <c r="L9" i="22"/>
  <c r="L17" i="22"/>
  <c r="N17" i="22" s="1"/>
  <c r="L27" i="22"/>
  <c r="L16" i="22"/>
  <c r="L8" i="22" s="1"/>
  <c r="N8" i="22" s="1"/>
  <c r="L42" i="22"/>
  <c r="L49" i="22"/>
  <c r="L56" i="22"/>
  <c r="M9" i="22"/>
  <c r="M17" i="22"/>
  <c r="M27" i="22"/>
  <c r="M16" i="22"/>
  <c r="M8" i="22" s="1"/>
  <c r="M42" i="22"/>
  <c r="M49" i="22"/>
  <c r="M56" i="22"/>
  <c r="I9" i="22"/>
  <c r="I17" i="22"/>
  <c r="I27" i="22"/>
  <c r="I16" i="22" s="1"/>
  <c r="I8" i="22"/>
  <c r="I42" i="22"/>
  <c r="I49" i="22"/>
  <c r="K49" i="22" s="1"/>
  <c r="I56" i="22"/>
  <c r="I41" i="22"/>
  <c r="K41" i="22" s="1"/>
  <c r="J9" i="22"/>
  <c r="J17" i="22"/>
  <c r="J27" i="22"/>
  <c r="J16" i="22" s="1"/>
  <c r="J8" i="22"/>
  <c r="J42" i="22"/>
  <c r="J49" i="22"/>
  <c r="J56" i="22"/>
  <c r="J41" i="22"/>
  <c r="F9" i="22"/>
  <c r="F17" i="22"/>
  <c r="F27" i="22"/>
  <c r="F16" i="22"/>
  <c r="F8" i="22" s="1"/>
  <c r="F42" i="22"/>
  <c r="F49" i="22"/>
  <c r="F56" i="22"/>
  <c r="G9" i="22"/>
  <c r="G17" i="22"/>
  <c r="G27" i="22"/>
  <c r="G16" i="22"/>
  <c r="G8" i="22" s="1"/>
  <c r="G42" i="22"/>
  <c r="G49" i="22"/>
  <c r="G56" i="22"/>
  <c r="C9" i="22"/>
  <c r="C8" i="22" s="1"/>
  <c r="C17" i="22"/>
  <c r="C27" i="22"/>
  <c r="C16" i="22" s="1"/>
  <c r="C42" i="22"/>
  <c r="C49" i="22"/>
  <c r="C56" i="22"/>
  <c r="C41" i="22"/>
  <c r="D9" i="22"/>
  <c r="D8" i="22" s="1"/>
  <c r="D64" i="22" s="1"/>
  <c r="D17" i="22"/>
  <c r="D27" i="22"/>
  <c r="D16" i="22" s="1"/>
  <c r="D42" i="22"/>
  <c r="D49" i="22"/>
  <c r="D56" i="22"/>
  <c r="D41" i="22"/>
  <c r="N63" i="22"/>
  <c r="K63" i="22"/>
  <c r="H63" i="22"/>
  <c r="E63" i="22"/>
  <c r="N62" i="22"/>
  <c r="K62" i="22"/>
  <c r="H62" i="22"/>
  <c r="E62" i="22"/>
  <c r="N61" i="22"/>
  <c r="K61" i="22"/>
  <c r="H61" i="22"/>
  <c r="E61" i="22"/>
  <c r="N60" i="22"/>
  <c r="K60" i="22"/>
  <c r="H60" i="22"/>
  <c r="E60" i="22"/>
  <c r="N59" i="22"/>
  <c r="K59" i="22"/>
  <c r="H59" i="22"/>
  <c r="E59" i="22"/>
  <c r="N58" i="22"/>
  <c r="K58" i="22"/>
  <c r="H58" i="22"/>
  <c r="E58" i="22"/>
  <c r="N57" i="22"/>
  <c r="K57" i="22"/>
  <c r="H57" i="22"/>
  <c r="E57" i="22"/>
  <c r="K56" i="22"/>
  <c r="H56" i="22"/>
  <c r="E56" i="22"/>
  <c r="N55" i="22"/>
  <c r="K55" i="22"/>
  <c r="H55" i="22"/>
  <c r="E55" i="22"/>
  <c r="N54" i="22"/>
  <c r="K54" i="22"/>
  <c r="H54" i="22"/>
  <c r="E54" i="22"/>
  <c r="N53" i="22"/>
  <c r="K53" i="22"/>
  <c r="H53" i="22"/>
  <c r="E53" i="22"/>
  <c r="N52" i="22"/>
  <c r="K52" i="22"/>
  <c r="H52" i="22"/>
  <c r="E52" i="22"/>
  <c r="N51" i="22"/>
  <c r="K51" i="22"/>
  <c r="H51" i="22"/>
  <c r="E51" i="22"/>
  <c r="N50" i="22"/>
  <c r="K50" i="22"/>
  <c r="H50" i="22"/>
  <c r="E50" i="22"/>
  <c r="N49" i="22"/>
  <c r="H49" i="22"/>
  <c r="E49" i="22"/>
  <c r="N48" i="22"/>
  <c r="K48" i="22"/>
  <c r="H48" i="22"/>
  <c r="E48" i="22"/>
  <c r="N47" i="22"/>
  <c r="K47" i="22"/>
  <c r="H47" i="22"/>
  <c r="E47" i="22"/>
  <c r="N46" i="22"/>
  <c r="K46" i="22"/>
  <c r="H46" i="22"/>
  <c r="E46" i="22"/>
  <c r="N45" i="22"/>
  <c r="K45" i="22"/>
  <c r="H45" i="22"/>
  <c r="E45" i="22"/>
  <c r="N44" i="22"/>
  <c r="K44" i="22"/>
  <c r="H44" i="22"/>
  <c r="E44" i="22"/>
  <c r="N43" i="22"/>
  <c r="K43" i="22"/>
  <c r="H43" i="22"/>
  <c r="E43" i="22"/>
  <c r="N42" i="22"/>
  <c r="K42" i="22"/>
  <c r="H42" i="22"/>
  <c r="E42" i="22"/>
  <c r="E41" i="22"/>
  <c r="N40" i="22"/>
  <c r="K40" i="22"/>
  <c r="H40" i="22"/>
  <c r="E40" i="22"/>
  <c r="N39" i="22"/>
  <c r="K39" i="22"/>
  <c r="H39" i="22"/>
  <c r="E39" i="22"/>
  <c r="N38" i="22"/>
  <c r="K38" i="22"/>
  <c r="H38" i="22"/>
  <c r="E38" i="22"/>
  <c r="N37" i="22"/>
  <c r="K37" i="22"/>
  <c r="H37" i="22"/>
  <c r="E37" i="22"/>
  <c r="N36" i="22"/>
  <c r="K36" i="22"/>
  <c r="H36" i="22"/>
  <c r="E36" i="22"/>
  <c r="N35" i="22"/>
  <c r="K35" i="22"/>
  <c r="H35" i="22"/>
  <c r="E35" i="22"/>
  <c r="N34" i="22"/>
  <c r="K34" i="22"/>
  <c r="H34" i="22"/>
  <c r="E34" i="22"/>
  <c r="N33" i="22"/>
  <c r="K33" i="22"/>
  <c r="H33" i="22"/>
  <c r="E33" i="22"/>
  <c r="N32" i="22"/>
  <c r="K32" i="22"/>
  <c r="H32" i="22"/>
  <c r="E32" i="22"/>
  <c r="N31" i="22"/>
  <c r="K31" i="22"/>
  <c r="H31" i="22"/>
  <c r="E31" i="22"/>
  <c r="N30" i="22"/>
  <c r="K30" i="22"/>
  <c r="H30" i="22"/>
  <c r="E30" i="22"/>
  <c r="N29" i="22"/>
  <c r="K29" i="22"/>
  <c r="H29" i="22"/>
  <c r="E29" i="22"/>
  <c r="N28" i="22"/>
  <c r="K28" i="22"/>
  <c r="H28" i="22"/>
  <c r="E28" i="22"/>
  <c r="N27" i="22"/>
  <c r="K27" i="22"/>
  <c r="H27" i="22"/>
  <c r="N26" i="22"/>
  <c r="K26" i="22"/>
  <c r="H26" i="22"/>
  <c r="E26" i="22"/>
  <c r="N25" i="22"/>
  <c r="K25" i="22"/>
  <c r="H25" i="22"/>
  <c r="E25" i="22"/>
  <c r="N24" i="22"/>
  <c r="K24" i="22"/>
  <c r="H24" i="22"/>
  <c r="E24" i="22"/>
  <c r="N23" i="22"/>
  <c r="K23" i="22"/>
  <c r="H23" i="22"/>
  <c r="E23" i="22"/>
  <c r="N22" i="22"/>
  <c r="K22" i="22"/>
  <c r="H22" i="22"/>
  <c r="E22" i="22"/>
  <c r="N21" i="22"/>
  <c r="K21" i="22"/>
  <c r="H21" i="22"/>
  <c r="E21" i="22"/>
  <c r="T9" i="22"/>
  <c r="T10" i="22"/>
  <c r="T11" i="22"/>
  <c r="T12" i="22"/>
  <c r="T13" i="22"/>
  <c r="T14" i="22"/>
  <c r="T15" i="22"/>
  <c r="T16" i="22"/>
  <c r="T17" i="22"/>
  <c r="T18" i="22"/>
  <c r="T19" i="22"/>
  <c r="W9" i="22"/>
  <c r="W10" i="22"/>
  <c r="W19" i="22" s="1"/>
  <c r="W20" i="22" s="1"/>
  <c r="W11" i="22"/>
  <c r="W12" i="22"/>
  <c r="W13" i="22"/>
  <c r="W14" i="22"/>
  <c r="W15" i="22"/>
  <c r="W16" i="22"/>
  <c r="W17" i="22"/>
  <c r="W18" i="22"/>
  <c r="N20" i="22"/>
  <c r="K20" i="22"/>
  <c r="H20" i="22"/>
  <c r="E20" i="22"/>
  <c r="V19" i="22"/>
  <c r="U19" i="22"/>
  <c r="S19" i="22"/>
  <c r="R19" i="22"/>
  <c r="N19" i="22"/>
  <c r="K19" i="22"/>
  <c r="H19" i="22"/>
  <c r="E19" i="22"/>
  <c r="N18" i="22"/>
  <c r="K18" i="22"/>
  <c r="H18" i="22"/>
  <c r="E18" i="22"/>
  <c r="K17" i="22"/>
  <c r="H17" i="22"/>
  <c r="E17" i="22"/>
  <c r="K16" i="22"/>
  <c r="H16" i="22"/>
  <c r="E16" i="22"/>
  <c r="N15" i="22"/>
  <c r="K15" i="22"/>
  <c r="H15" i="22"/>
  <c r="E15" i="22"/>
  <c r="N14" i="22"/>
  <c r="K14" i="22"/>
  <c r="H14" i="22"/>
  <c r="E14" i="22"/>
  <c r="N13" i="22"/>
  <c r="K13" i="22"/>
  <c r="H13" i="22"/>
  <c r="E13" i="22"/>
  <c r="N12" i="22"/>
  <c r="K12" i="22"/>
  <c r="H12" i="22"/>
  <c r="E12" i="22"/>
  <c r="N11" i="22"/>
  <c r="K11" i="22"/>
  <c r="H11" i="22"/>
  <c r="E11" i="22"/>
  <c r="N10" i="22"/>
  <c r="K10" i="22"/>
  <c r="H10" i="22"/>
  <c r="E10" i="22"/>
  <c r="N9" i="22"/>
  <c r="K9" i="22"/>
  <c r="H9" i="22"/>
  <c r="E9" i="22"/>
  <c r="K8" i="22"/>
  <c r="H8" i="22"/>
  <c r="B1" i="22"/>
  <c r="W113" i="22"/>
  <c r="Y113" i="22" s="1"/>
  <c r="Y112" i="22" s="1"/>
  <c r="Y133" i="22" s="1"/>
  <c r="X114" i="22"/>
  <c r="Y114" i="22" s="1"/>
  <c r="Y115" i="22"/>
  <c r="Y116" i="22"/>
  <c r="Y117" i="22"/>
  <c r="Y120" i="22"/>
  <c r="Y119" i="22" s="1"/>
  <c r="Y121" i="22"/>
  <c r="Y122" i="22"/>
  <c r="Y123" i="22"/>
  <c r="Y124" i="22"/>
  <c r="Y127" i="22"/>
  <c r="Y128" i="22"/>
  <c r="Y129" i="22"/>
  <c r="Y130" i="22"/>
  <c r="Y126" i="22"/>
  <c r="V126" i="22"/>
  <c r="U126" i="22"/>
  <c r="T133" i="22"/>
  <c r="S133" i="22"/>
  <c r="R133" i="22"/>
  <c r="P133" i="22"/>
  <c r="N133" i="22"/>
  <c r="M133" i="22"/>
  <c r="L133" i="22"/>
  <c r="J119" i="22"/>
  <c r="J126" i="22"/>
  <c r="J133" i="22"/>
  <c r="I133" i="22"/>
  <c r="H133" i="22"/>
  <c r="F133" i="22"/>
  <c r="E133" i="22"/>
  <c r="D133" i="22"/>
  <c r="AH70" i="22"/>
  <c r="D107" i="22"/>
  <c r="E107" i="22"/>
  <c r="J107" i="22" s="1"/>
  <c r="F107" i="22"/>
  <c r="G107" i="22"/>
  <c r="H107" i="22"/>
  <c r="I107" i="22"/>
  <c r="C64" i="22" l="1"/>
  <c r="E64" i="22" s="1"/>
  <c r="E8" i="22"/>
  <c r="M17" i="21"/>
  <c r="G41" i="22"/>
  <c r="G64" i="22" s="1"/>
  <c r="F41" i="22"/>
  <c r="J64" i="22"/>
  <c r="I64" i="22"/>
  <c r="K64" i="22" s="1"/>
  <c r="W126" i="22"/>
  <c r="W133" i="22" s="1"/>
  <c r="R15" i="21"/>
  <c r="T15" i="21" s="1"/>
  <c r="N15" i="21"/>
  <c r="P15" i="21"/>
  <c r="O16" i="20"/>
  <c r="E16" i="20"/>
  <c r="P16" i="20" s="1"/>
  <c r="P7" i="20"/>
  <c r="K16" i="20"/>
  <c r="T7" i="20"/>
  <c r="N16" i="22"/>
  <c r="E27" i="22"/>
  <c r="M41" i="22"/>
  <c r="M64" i="22" s="1"/>
  <c r="N56" i="22"/>
  <c r="L41" i="22"/>
  <c r="X112" i="22"/>
  <c r="X133" i="22" s="1"/>
  <c r="X126" i="22"/>
  <c r="O15" i="21"/>
  <c r="Q15" i="21" s="1"/>
  <c r="AA90" i="21"/>
  <c r="R15" i="20"/>
  <c r="R13" i="20"/>
  <c r="R11" i="20"/>
  <c r="R9" i="20"/>
  <c r="R7" i="20"/>
  <c r="N8" i="20"/>
  <c r="M16" i="20"/>
  <c r="N16" i="20" s="1"/>
  <c r="H16" i="20"/>
  <c r="F64" i="22" l="1"/>
  <c r="H64" i="22" s="1"/>
  <c r="H41" i="22"/>
  <c r="R16" i="20"/>
  <c r="Q16" i="20"/>
  <c r="L64" i="22"/>
  <c r="N64" i="22" s="1"/>
  <c r="N41" i="22"/>
  <c r="S16" i="20"/>
  <c r="T16" i="20"/>
</calcChain>
</file>

<file path=xl/sharedStrings.xml><?xml version="1.0" encoding="utf-8"?>
<sst xmlns="http://schemas.openxmlformats.org/spreadsheetml/2006/main" count="795" uniqueCount="177">
  <si>
    <t>Profesorado</t>
  </si>
  <si>
    <t>Almería</t>
  </si>
  <si>
    <t>Cádiz</t>
  </si>
  <si>
    <t>Córdoba</t>
  </si>
  <si>
    <t>Granada</t>
  </si>
  <si>
    <t>Huelva</t>
  </si>
  <si>
    <t>Jaén</t>
  </si>
  <si>
    <t>Málaga</t>
  </si>
  <si>
    <t>P. Olavide</t>
  </si>
  <si>
    <t>Sevilla</t>
  </si>
  <si>
    <t>Andalucía</t>
  </si>
  <si>
    <t>Catedráticos Universidad</t>
  </si>
  <si>
    <t>Maestro Taller 7 EE.MM.</t>
  </si>
  <si>
    <t>Otros</t>
  </si>
  <si>
    <t>Asociado a Tiempo Completo</t>
  </si>
  <si>
    <t>Asociados Clínicos</t>
  </si>
  <si>
    <t xml:space="preserve">Ayudante </t>
  </si>
  <si>
    <t>Ayudante Doctor</t>
  </si>
  <si>
    <t>Contratado Doctor</t>
  </si>
  <si>
    <t xml:space="preserve">Colaborador </t>
  </si>
  <si>
    <t>Asociados 6 horas</t>
  </si>
  <si>
    <t>Asociados 5 horas</t>
  </si>
  <si>
    <t>Asociados 4 horas</t>
  </si>
  <si>
    <t>Asociados 3 horas</t>
  </si>
  <si>
    <t>Otros (Emeritos Visitantes)</t>
  </si>
  <si>
    <t>Total</t>
  </si>
  <si>
    <t>Titular Universidad</t>
  </si>
  <si>
    <t>Titular Escuela Universitaria</t>
  </si>
  <si>
    <t>M</t>
  </si>
  <si>
    <t>H</t>
  </si>
  <si>
    <t>Grupo E</t>
  </si>
  <si>
    <t>Grupo I</t>
  </si>
  <si>
    <t>Grupo II</t>
  </si>
  <si>
    <t>Grupo III</t>
  </si>
  <si>
    <t>Grupo IV</t>
  </si>
  <si>
    <t>Grupo V</t>
  </si>
  <si>
    <t>-</t>
  </si>
  <si>
    <t>Catedráticos E.U.</t>
  </si>
  <si>
    <t>Ayudante Facultad o E.U.</t>
  </si>
  <si>
    <t>Asociado a Tiempo Parc. 6 h.</t>
  </si>
  <si>
    <t>Asociado a Tiempo Parc. 5 h.</t>
  </si>
  <si>
    <t>Asociado a Tiempo Parc. 4 h.</t>
  </si>
  <si>
    <t>Asociado a Tiempo Parc. 3 h.</t>
  </si>
  <si>
    <t>Total P.D.I.</t>
  </si>
  <si>
    <t>(2) Otros (pers Inves Cap.I, …)</t>
  </si>
  <si>
    <t xml:space="preserve">P.A.S. </t>
  </si>
  <si>
    <t>Grupo A1</t>
  </si>
  <si>
    <t>Grupo A2</t>
  </si>
  <si>
    <t>Grupo C1</t>
  </si>
  <si>
    <t>Grupo C2</t>
  </si>
  <si>
    <t>Mujeres</t>
  </si>
  <si>
    <t>Hombres</t>
  </si>
  <si>
    <t>Funcionario</t>
  </si>
  <si>
    <t>Laboral Fijo</t>
  </si>
  <si>
    <t>Laboral Eventual</t>
  </si>
  <si>
    <t>Universidad</t>
  </si>
  <si>
    <t>Contrato Administrativo</t>
  </si>
  <si>
    <t>Contrato Laboral</t>
  </si>
  <si>
    <t>* Universidad Internacional de Andalucía</t>
  </si>
  <si>
    <t>Asociado a Tiempo Parc. 2 h.</t>
  </si>
  <si>
    <t>Asociados 2 horas</t>
  </si>
  <si>
    <t>UNIA*</t>
  </si>
  <si>
    <t>Pablo de  Olavide</t>
  </si>
  <si>
    <t>TOTAL</t>
  </si>
  <si>
    <t>% Funcionario</t>
  </si>
  <si>
    <t>% Laboral Fijo</t>
  </si>
  <si>
    <t>% Laboral Eventual</t>
  </si>
  <si>
    <t>UNIA</t>
  </si>
  <si>
    <t>Pablo de Olavide</t>
  </si>
  <si>
    <t>% Contrato Administrativo</t>
  </si>
  <si>
    <t>% Contrato Laboral</t>
  </si>
  <si>
    <r>
      <t>1</t>
    </r>
    <r>
      <rPr>
        <b/>
        <vertAlign val="superscript"/>
        <sz val="8"/>
        <rFont val="Arial"/>
        <family val="2"/>
      </rPr>
      <t>er</t>
    </r>
    <r>
      <rPr>
        <b/>
        <sz val="10"/>
        <rFont val="Arial"/>
        <family val="2"/>
      </rPr>
      <t xml:space="preserve"> TRIMESTRE</t>
    </r>
  </si>
  <si>
    <t>2º TRIMESTRE</t>
  </si>
  <si>
    <r>
      <t>3</t>
    </r>
    <r>
      <rPr>
        <b/>
        <vertAlign val="superscript"/>
        <sz val="8"/>
        <rFont val="Arial"/>
        <family val="2"/>
      </rPr>
      <t>er</t>
    </r>
    <r>
      <rPr>
        <b/>
        <sz val="10"/>
        <rFont val="Arial"/>
        <family val="2"/>
      </rPr>
      <t xml:space="preserve"> TRIMESTRE</t>
    </r>
  </si>
  <si>
    <t>4º TRIMESTRE</t>
  </si>
  <si>
    <t>Detalle de Personal</t>
  </si>
  <si>
    <t xml:space="preserve">Nº de efectivos </t>
  </si>
  <si>
    <t>1.-P.D.I.</t>
  </si>
  <si>
    <t>1.1- P.D.I. Funcionario</t>
  </si>
  <si>
    <t>Catedráticos Escuela Universitaria</t>
  </si>
  <si>
    <t>Maestro Taller / EE.MM.</t>
  </si>
  <si>
    <t>1.2- P.D.I. Contratado</t>
  </si>
  <si>
    <t>1.2.1 - P.D.I. Cont. Administ.</t>
  </si>
  <si>
    <t>Periodo Transitorio</t>
  </si>
  <si>
    <t>Ayudante Facultad o Escuela Universitaria</t>
  </si>
  <si>
    <t>Asociado a TC</t>
  </si>
  <si>
    <t>Asociado a TP 6 horas</t>
  </si>
  <si>
    <t>Asociado a TP 5 horas</t>
  </si>
  <si>
    <t>Asociado a TP 4 horas</t>
  </si>
  <si>
    <t>Asociado a TP 3 horas</t>
  </si>
  <si>
    <t>Asociado a TP 2 horas</t>
  </si>
  <si>
    <t>Asociado Clínicos</t>
  </si>
  <si>
    <t>1.2.2 - P.D.I. Contrato Laboral</t>
  </si>
  <si>
    <t>Colaborador</t>
  </si>
  <si>
    <t>Asociado 6 horas</t>
  </si>
  <si>
    <t>Asociado  5 horas</t>
  </si>
  <si>
    <t xml:space="preserve">Asociado 4 horas </t>
  </si>
  <si>
    <t>Asociado 3 horas</t>
  </si>
  <si>
    <t>Asociado 2 horas</t>
  </si>
  <si>
    <t>Eméritos y visitantes</t>
  </si>
  <si>
    <t>1.3.- Acción Social PDI</t>
  </si>
  <si>
    <t>2.-P.A.S.</t>
  </si>
  <si>
    <t xml:space="preserve">   2.1- P.A.S. Funcionario</t>
  </si>
  <si>
    <t>Grupo A</t>
  </si>
  <si>
    <t>Grupo B</t>
  </si>
  <si>
    <t>Grupo C</t>
  </si>
  <si>
    <t>Grupo D</t>
  </si>
  <si>
    <t xml:space="preserve">         Otros</t>
  </si>
  <si>
    <t>2.2- P.A.S. Laboral Fijo</t>
  </si>
  <si>
    <t>2.3- P.A.S. Laboral Eventual</t>
  </si>
  <si>
    <t>2.4 - Acción Social PAS</t>
  </si>
  <si>
    <t>Totales  (1 + 2)</t>
  </si>
  <si>
    <t>( 1 ) Reflejará la situación en el último día del periodo.</t>
  </si>
  <si>
    <t>(2) Se prorratearán por categorías todos los costes de personal del capítulo I salvo los del concepto 162 de la clasificación ecª de gastos (Acción Social,...) que se totalizarán por PDI y PAS.</t>
  </si>
  <si>
    <t>UAL</t>
  </si>
  <si>
    <t>UCA</t>
  </si>
  <si>
    <t>UCO</t>
  </si>
  <si>
    <t>UGR</t>
  </si>
  <si>
    <t>UHU</t>
  </si>
  <si>
    <t>UJA</t>
  </si>
  <si>
    <t>UMA</t>
  </si>
  <si>
    <t>UPO</t>
  </si>
  <si>
    <t>USE</t>
  </si>
  <si>
    <t>TOTAL PAS</t>
  </si>
  <si>
    <t>Emeritos Visitantes</t>
  </si>
  <si>
    <t>Categoría PAS</t>
  </si>
  <si>
    <t>FUNCIONARIOS</t>
  </si>
  <si>
    <t>A1 / A</t>
  </si>
  <si>
    <t>A2 / B</t>
  </si>
  <si>
    <t>C1 / C</t>
  </si>
  <si>
    <t>C2 / D</t>
  </si>
  <si>
    <t>E / E</t>
  </si>
  <si>
    <t>LABORALES</t>
  </si>
  <si>
    <t>I</t>
  </si>
  <si>
    <t>II</t>
  </si>
  <si>
    <t>III</t>
  </si>
  <si>
    <t>IV</t>
  </si>
  <si>
    <t>V</t>
  </si>
  <si>
    <t xml:space="preserve">DETALLE DE EFECTIVOS DE PERSONAL Y COSTES POR CATEGORÍAS 2011 (1) </t>
  </si>
  <si>
    <t>EFECTIVOS PDI Y PAS  A 31 DE DICIEMBRE DE 2011</t>
  </si>
  <si>
    <t>PDI</t>
  </si>
  <si>
    <t>PAS</t>
  </si>
  <si>
    <t>MUJERES</t>
  </si>
  <si>
    <t>HOMBRES</t>
  </si>
  <si>
    <t xml:space="preserve"> </t>
  </si>
  <si>
    <t>Funcionarios</t>
  </si>
  <si>
    <t>CAPÍTULO III. PERSONAL DE LAS UNIVERSIDADES PÚBLICAS ANDALUZAS</t>
  </si>
  <si>
    <t>RELACIÓN DE TABLAS</t>
  </si>
  <si>
    <t xml:space="preserve">Tabla 3.1. </t>
  </si>
  <si>
    <t xml:space="preserve">Tabla 3.2. </t>
  </si>
  <si>
    <t xml:space="preserve">Tabla 3.3. </t>
  </si>
  <si>
    <t xml:space="preserve">Tabla 3.4. </t>
  </si>
  <si>
    <t>RELACIÓN DE GRÁFICOS</t>
  </si>
  <si>
    <t xml:space="preserve">Gráfico 3.1. </t>
  </si>
  <si>
    <t xml:space="preserve">Gráfico 3.2. </t>
  </si>
  <si>
    <t xml:space="preserve">Gráfico 3.3. </t>
  </si>
  <si>
    <t xml:space="preserve">Gráfico 3.4. </t>
  </si>
  <si>
    <t>CAPÍTULO III. PERSONAL DE LAS UNIVERSIDADES PÚBLICAS ANDALUZAS A 31-12-15</t>
  </si>
  <si>
    <t>Personal Docente e Investigador por relación contractual, universidad y sexo</t>
  </si>
  <si>
    <t>Personal de Administración y Servicios por relación contractual, universidad y sexo</t>
  </si>
  <si>
    <t>Personal de Administración y Servicios por grupo, universidad y sexo</t>
  </si>
  <si>
    <t>Personal Docente e Investigador por tipología, universidad y sexo</t>
  </si>
  <si>
    <t>Personal Docente e Investigador por universidad y sexo</t>
  </si>
  <si>
    <t>Personal  Docente e Investigador por relación contractual, universidad y sexo</t>
  </si>
  <si>
    <t>Personal de Administración y Servicios por universidad y sexo</t>
  </si>
  <si>
    <t xml:space="preserve"> Personal de Administración y Servicios por por relación contractual, universidad y sexo</t>
  </si>
  <si>
    <t>Tabla 3.1. Personal docente e investigador por relación contractual, universidad y sexo</t>
  </si>
  <si>
    <t>Gráfico 3.1. Personal docente e investigador por universidad y sexo</t>
  </si>
  <si>
    <t>Tabla 3.2. Personal docente e investigador por tipología, universidad y sexo</t>
  </si>
  <si>
    <t>Gráfico 3.2. Personal docente e investigador por relación contractual, universidad y sexo</t>
  </si>
  <si>
    <t>Tabla 3.3. Personal de administración y servicios por relación contractual, universidad y sexo</t>
  </si>
  <si>
    <t>Gráfico 3.3. Personal de administración y servicios por universidad y sexo</t>
  </si>
  <si>
    <t>Tabla 3.4. Personal de administración y servicios por grupo, universidad y sexo</t>
  </si>
  <si>
    <t>Gráfico 3.4. Personal de administración y servicios por grupo, universidad y sexo</t>
  </si>
  <si>
    <t>Notas:</t>
  </si>
  <si>
    <t xml:space="preserve">Fuente: Consejería de Economía y Conocimiento </t>
  </si>
  <si>
    <t>UNIA: Universidad Internacional de Andalucía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</si>
</sst>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\ _€_-;\-* #,##0\ _€_-;_-* &quot;-&quot;\ _€_-;_-@_-"/>
    <numFmt numFmtId="164" formatCode="_-* #,##0\ _P_t_s_-;\-* #,##0\ _P_t_s_-;_-* &quot;-&quot;\ _P_t_s_-;_-@_-"/>
    <numFmt numFmtId="165" formatCode="_-* #,##0\ _P_t_s_-;\-* #,##0\ _P_t_s_-;_-* &quot;- &quot;_P_t_s_-;_-@_-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5"/>
      <name val="Arial"/>
      <family val="2"/>
    </font>
    <font>
      <b/>
      <sz val="22"/>
      <color indexed="48"/>
      <name val="Arial"/>
      <family val="2"/>
    </font>
    <font>
      <sz val="22"/>
      <color indexed="48"/>
      <name val="Arial"/>
      <family val="2"/>
    </font>
    <font>
      <b/>
      <sz val="10"/>
      <color indexed="9"/>
      <name val="Arial"/>
      <family val="2"/>
    </font>
    <font>
      <b/>
      <sz val="8"/>
      <color indexed="9"/>
      <name val="Arial"/>
      <family val="2"/>
    </font>
    <font>
      <sz val="8"/>
      <color indexed="9"/>
      <name val="Arial"/>
      <family val="2"/>
    </font>
    <font>
      <sz val="10"/>
      <color indexed="10"/>
      <name val="Arial"/>
      <family val="2"/>
    </font>
    <font>
      <b/>
      <sz val="11"/>
      <name val="Arial"/>
      <family val="2"/>
    </font>
    <font>
      <b/>
      <vertAlign val="superscript"/>
      <sz val="8"/>
      <name val="Arial"/>
      <family val="2"/>
    </font>
    <font>
      <b/>
      <sz val="10"/>
      <color indexed="10"/>
      <name val="Arial"/>
      <family val="2"/>
    </font>
    <font>
      <sz val="10"/>
      <color indexed="9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14"/>
      <color indexed="56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b/>
      <sz val="14"/>
      <color indexed="56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22"/>
      <color rgb="FF3E6273"/>
      <name val="Century Gothic"/>
      <family val="2"/>
    </font>
    <font>
      <b/>
      <sz val="14"/>
      <color rgb="FF3E6273"/>
      <name val="Century Gothic"/>
      <family val="2"/>
    </font>
    <font>
      <sz val="10"/>
      <color rgb="FF3E6273"/>
      <name val="Century Gothic"/>
      <family val="2"/>
    </font>
    <font>
      <b/>
      <sz val="10"/>
      <color rgb="FF3E6273"/>
      <name val="Century Gothic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9"/>
        <bgColor indexed="26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9"/>
      </left>
      <right/>
      <top/>
      <bottom/>
      <diagonal/>
    </border>
    <border>
      <left style="thin">
        <color indexed="44"/>
      </left>
      <right/>
      <top/>
      <bottom/>
      <diagonal/>
    </border>
    <border>
      <left/>
      <right style="thin">
        <color indexed="44"/>
      </right>
      <top/>
      <bottom/>
      <diagonal/>
    </border>
    <border>
      <left/>
      <right/>
      <top/>
      <bottom style="thin">
        <color indexed="44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44"/>
      </top>
      <bottom/>
      <diagonal/>
    </border>
    <border>
      <left/>
      <right/>
      <top style="thin">
        <color indexed="9"/>
      </top>
      <bottom/>
      <diagonal/>
    </border>
    <border diagonalDown="1">
      <left/>
      <right/>
      <top/>
      <bottom/>
      <diagonal style="thin">
        <color indexed="9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/>
      <right/>
      <top/>
      <bottom style="thin">
        <color indexed="9"/>
      </bottom>
      <diagonal style="thin">
        <color indexed="9"/>
      </diagonal>
    </border>
    <border diagonalDown="1">
      <left/>
      <right/>
      <top style="thin">
        <color indexed="9"/>
      </top>
      <bottom/>
      <diagonal style="thin">
        <color indexed="9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/>
      <top style="thin">
        <color indexed="21"/>
      </top>
      <bottom style="thin">
        <color indexed="21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 style="thin">
        <color indexed="9"/>
      </diagonal>
    </border>
    <border diagonalDown="1">
      <left style="thin">
        <color indexed="9"/>
      </left>
      <right style="thin">
        <color indexed="9"/>
      </right>
      <top style="thin">
        <color indexed="9"/>
      </top>
      <bottom/>
      <diagonal style="thin">
        <color indexed="9"/>
      </diagonal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41" fontId="1" fillId="0" borderId="0" applyFont="0" applyFill="0" applyBorder="0" applyAlignment="0" applyProtection="0"/>
  </cellStyleXfs>
  <cellXfs count="347">
    <xf numFmtId="0" fontId="0" fillId="0" borderId="0" xfId="0"/>
    <xf numFmtId="0" fontId="0" fillId="2" borderId="0" xfId="0" applyFill="1"/>
    <xf numFmtId="0" fontId="2" fillId="2" borderId="0" xfId="0" applyFont="1" applyFill="1"/>
    <xf numFmtId="0" fontId="2" fillId="2" borderId="0" xfId="0" applyFont="1" applyFill="1" applyAlignment="1">
      <alignment vertical="center" wrapText="1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horizontal="left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8" fillId="2" borderId="0" xfId="0" applyFont="1" applyFill="1"/>
    <xf numFmtId="0" fontId="6" fillId="2" borderId="0" xfId="0" applyFont="1" applyFill="1" applyAlignment="1">
      <alignment vertical="center" wrapText="1"/>
    </xf>
    <xf numFmtId="3" fontId="5" fillId="2" borderId="0" xfId="0" applyNumberFormat="1" applyFont="1" applyFill="1" applyBorder="1" applyAlignment="1">
      <alignment horizontal="right"/>
    </xf>
    <xf numFmtId="0" fontId="0" fillId="2" borderId="0" xfId="0" applyFill="1" applyAlignment="1">
      <alignment vertical="center"/>
    </xf>
    <xf numFmtId="3" fontId="0" fillId="2" borderId="0" xfId="0" applyNumberFormat="1" applyFill="1" applyBorder="1"/>
    <xf numFmtId="0" fontId="7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3" fontId="6" fillId="2" borderId="0" xfId="0" applyNumberFormat="1" applyFont="1" applyFill="1" applyBorder="1" applyAlignment="1">
      <alignment horizontal="right"/>
    </xf>
    <xf numFmtId="0" fontId="7" fillId="3" borderId="0" xfId="0" applyFont="1" applyFill="1" applyBorder="1" applyAlignment="1">
      <alignment horizontal="left" vertical="center" wrapText="1"/>
    </xf>
    <xf numFmtId="3" fontId="7" fillId="2" borderId="0" xfId="0" applyNumberFormat="1" applyFont="1" applyFill="1" applyBorder="1" applyAlignment="1">
      <alignment vertical="center"/>
    </xf>
    <xf numFmtId="0" fontId="11" fillId="4" borderId="0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vertical="center"/>
    </xf>
    <xf numFmtId="3" fontId="0" fillId="2" borderId="0" xfId="0" applyNumberFormat="1" applyFill="1" applyBorder="1" applyAlignment="1">
      <alignment horizontal="right"/>
    </xf>
    <xf numFmtId="3" fontId="6" fillId="2" borderId="0" xfId="0" applyNumberFormat="1" applyFont="1" applyFill="1" applyBorder="1"/>
    <xf numFmtId="0" fontId="4" fillId="3" borderId="0" xfId="0" applyFont="1" applyFill="1" applyBorder="1" applyAlignment="1">
      <alignment horizontal="left" vertical="center"/>
    </xf>
    <xf numFmtId="3" fontId="4" fillId="2" borderId="0" xfId="0" applyNumberFormat="1" applyFont="1" applyFill="1" applyBorder="1" applyAlignment="1">
      <alignment horizontal="right" vertical="center"/>
    </xf>
    <xf numFmtId="0" fontId="5" fillId="3" borderId="0" xfId="0" applyFont="1" applyFill="1" applyBorder="1" applyAlignment="1">
      <alignment horizontal="left" indent="1"/>
    </xf>
    <xf numFmtId="0" fontId="12" fillId="4" borderId="0" xfId="0" applyFont="1" applyFill="1" applyBorder="1" applyAlignment="1">
      <alignment horizontal="center" vertical="center" wrapText="1"/>
    </xf>
    <xf numFmtId="3" fontId="4" fillId="2" borderId="0" xfId="0" applyNumberFormat="1" applyFont="1" applyFill="1" applyBorder="1" applyAlignment="1">
      <alignment horizontal="right" vertical="center" wrapText="1"/>
    </xf>
    <xf numFmtId="3" fontId="5" fillId="2" borderId="0" xfId="0" applyNumberFormat="1" applyFont="1" applyFill="1" applyBorder="1" applyAlignment="1">
      <alignment horizontal="right" vertical="center" wrapText="1"/>
    </xf>
    <xf numFmtId="41" fontId="5" fillId="2" borderId="0" xfId="0" applyNumberFormat="1" applyFont="1" applyFill="1" applyBorder="1" applyAlignment="1">
      <alignment horizontal="right" wrapText="1"/>
    </xf>
    <xf numFmtId="41" fontId="4" fillId="2" borderId="0" xfId="0" applyNumberFormat="1" applyFont="1" applyFill="1" applyBorder="1" applyAlignment="1">
      <alignment horizontal="right" vertical="center" wrapText="1"/>
    </xf>
    <xf numFmtId="41" fontId="0" fillId="2" borderId="0" xfId="0" applyNumberFormat="1" applyFill="1" applyBorder="1" applyAlignment="1">
      <alignment horizontal="right" wrapText="1"/>
    </xf>
    <xf numFmtId="0" fontId="7" fillId="3" borderId="1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center" vertical="center"/>
    </xf>
    <xf numFmtId="9" fontId="6" fillId="2" borderId="3" xfId="0" applyNumberFormat="1" applyFont="1" applyFill="1" applyBorder="1"/>
    <xf numFmtId="9" fontId="6" fillId="2" borderId="4" xfId="0" applyNumberFormat="1" applyFont="1" applyFill="1" applyBorder="1"/>
    <xf numFmtId="9" fontId="6" fillId="2" borderId="5" xfId="0" applyNumberFormat="1" applyFont="1" applyFill="1" applyBorder="1"/>
    <xf numFmtId="3" fontId="14" fillId="2" borderId="3" xfId="0" applyNumberFormat="1" applyFont="1" applyFill="1" applyBorder="1"/>
    <xf numFmtId="3" fontId="14" fillId="2" borderId="4" xfId="0" applyNumberFormat="1" applyFont="1" applyFill="1" applyBorder="1"/>
    <xf numFmtId="3" fontId="14" fillId="2" borderId="5" xfId="0" applyNumberFormat="1" applyFont="1" applyFill="1" applyBorder="1"/>
    <xf numFmtId="3" fontId="14" fillId="2" borderId="6" xfId="0" applyNumberFormat="1" applyFont="1" applyFill="1" applyBorder="1"/>
    <xf numFmtId="3" fontId="14" fillId="2" borderId="5" xfId="0" applyNumberFormat="1" applyFont="1" applyFill="1" applyBorder="1" applyAlignment="1">
      <alignment horizontal="right"/>
    </xf>
    <xf numFmtId="3" fontId="14" fillId="2" borderId="6" xfId="0" applyNumberFormat="1" applyFont="1" applyFill="1" applyBorder="1" applyAlignment="1">
      <alignment horizontal="right"/>
    </xf>
    <xf numFmtId="9" fontId="6" fillId="2" borderId="6" xfId="0" applyNumberFormat="1" applyFont="1" applyFill="1" applyBorder="1"/>
    <xf numFmtId="9" fontId="6" fillId="2" borderId="7" xfId="0" applyNumberFormat="1" applyFont="1" applyFill="1" applyBorder="1"/>
    <xf numFmtId="0" fontId="0" fillId="0" borderId="0" xfId="0" applyAlignment="1">
      <alignment vertical="center"/>
    </xf>
    <xf numFmtId="3" fontId="7" fillId="5" borderId="0" xfId="0" applyNumberFormat="1" applyFont="1" applyFill="1" applyBorder="1" applyAlignment="1">
      <alignment vertical="center"/>
    </xf>
    <xf numFmtId="9" fontId="6" fillId="2" borderId="8" xfId="0" applyNumberFormat="1" applyFont="1" applyFill="1" applyBorder="1"/>
    <xf numFmtId="3" fontId="7" fillId="5" borderId="9" xfId="0" applyNumberFormat="1" applyFont="1" applyFill="1" applyBorder="1"/>
    <xf numFmtId="9" fontId="6" fillId="2" borderId="10" xfId="0" applyNumberFormat="1" applyFont="1" applyFill="1" applyBorder="1"/>
    <xf numFmtId="9" fontId="6" fillId="2" borderId="1" xfId="0" applyNumberFormat="1" applyFont="1" applyFill="1" applyBorder="1"/>
    <xf numFmtId="3" fontId="7" fillId="5" borderId="11" xfId="0" applyNumberFormat="1" applyFont="1" applyFill="1" applyBorder="1" applyAlignment="1">
      <alignment vertical="center"/>
    </xf>
    <xf numFmtId="9" fontId="7" fillId="5" borderId="12" xfId="0" applyNumberFormat="1" applyFont="1" applyFill="1" applyBorder="1"/>
    <xf numFmtId="9" fontId="7" fillId="5" borderId="13" xfId="0" applyNumberFormat="1" applyFont="1" applyFill="1" applyBorder="1"/>
    <xf numFmtId="9" fontId="7" fillId="5" borderId="11" xfId="0" applyNumberFormat="1" applyFont="1" applyFill="1" applyBorder="1"/>
    <xf numFmtId="9" fontId="7" fillId="5" borderId="14" xfId="0" applyNumberFormat="1" applyFont="1" applyFill="1" applyBorder="1"/>
    <xf numFmtId="0" fontId="0" fillId="2" borderId="15" xfId="0" applyFill="1" applyBorder="1"/>
    <xf numFmtId="3" fontId="4" fillId="2" borderId="16" xfId="0" applyNumberFormat="1" applyFont="1" applyFill="1" applyBorder="1" applyAlignment="1">
      <alignment horizontal="right" vertical="center"/>
    </xf>
    <xf numFmtId="3" fontId="4" fillId="2" borderId="17" xfId="0" applyNumberFormat="1" applyFont="1" applyFill="1" applyBorder="1" applyAlignment="1">
      <alignment horizontal="right" vertical="center"/>
    </xf>
    <xf numFmtId="3" fontId="4" fillId="2" borderId="18" xfId="0" applyNumberFormat="1" applyFont="1" applyFill="1" applyBorder="1" applyAlignment="1">
      <alignment horizontal="right" vertical="center"/>
    </xf>
    <xf numFmtId="0" fontId="4" fillId="3" borderId="19" xfId="0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center" vertical="center" wrapText="1"/>
    </xf>
    <xf numFmtId="3" fontId="7" fillId="2" borderId="20" xfId="0" applyNumberFormat="1" applyFont="1" applyFill="1" applyBorder="1" applyAlignment="1">
      <alignment vertical="center"/>
    </xf>
    <xf numFmtId="0" fontId="7" fillId="3" borderId="21" xfId="0" applyFont="1" applyFill="1" applyBorder="1" applyAlignment="1">
      <alignment horizontal="left" vertical="center" wrapText="1"/>
    </xf>
    <xf numFmtId="3" fontId="7" fillId="5" borderId="0" xfId="0" applyNumberFormat="1" applyFont="1" applyFill="1"/>
    <xf numFmtId="3" fontId="7" fillId="2" borderId="0" xfId="0" applyNumberFormat="1" applyFont="1" applyFill="1" applyBorder="1"/>
    <xf numFmtId="10" fontId="0" fillId="5" borderId="0" xfId="0" applyNumberFormat="1" applyFill="1"/>
    <xf numFmtId="10" fontId="7" fillId="5" borderId="0" xfId="0" applyNumberFormat="1" applyFont="1" applyFill="1"/>
    <xf numFmtId="10" fontId="7" fillId="5" borderId="0" xfId="0" applyNumberFormat="1" applyFont="1" applyFill="1" applyAlignment="1">
      <alignment vertical="center"/>
    </xf>
    <xf numFmtId="3" fontId="7" fillId="5" borderId="19" xfId="0" applyNumberFormat="1" applyFont="1" applyFill="1" applyBorder="1"/>
    <xf numFmtId="10" fontId="0" fillId="5" borderId="19" xfId="0" applyNumberFormat="1" applyFill="1" applyBorder="1"/>
    <xf numFmtId="10" fontId="7" fillId="5" borderId="19" xfId="0" applyNumberFormat="1" applyFont="1" applyFill="1" applyBorder="1"/>
    <xf numFmtId="0" fontId="11" fillId="4" borderId="22" xfId="0" applyFont="1" applyFill="1" applyBorder="1" applyAlignment="1">
      <alignment horizontal="center" vertical="center"/>
    </xf>
    <xf numFmtId="0" fontId="0" fillId="0" borderId="0" xfId="0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/>
    <xf numFmtId="0" fontId="7" fillId="6" borderId="1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7" fillId="6" borderId="24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164" fontId="7" fillId="7" borderId="5" xfId="2" applyNumberFormat="1" applyFont="1" applyFill="1" applyBorder="1" applyAlignment="1" applyProtection="1">
      <alignment horizontal="center" vertical="center" wrapText="1"/>
    </xf>
    <xf numFmtId="164" fontId="7" fillId="7" borderId="6" xfId="2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left" vertical="center" indent="1"/>
    </xf>
    <xf numFmtId="0" fontId="7" fillId="0" borderId="23" xfId="0" applyFont="1" applyBorder="1" applyAlignment="1">
      <alignment horizontal="left" vertical="center" indent="1"/>
    </xf>
    <xf numFmtId="164" fontId="7" fillId="0" borderId="5" xfId="2" applyNumberFormat="1" applyFont="1" applyBorder="1" applyAlignment="1" applyProtection="1">
      <alignment horizontal="center" vertical="center" wrapText="1"/>
    </xf>
    <xf numFmtId="0" fontId="0" fillId="0" borderId="26" xfId="0" applyBorder="1" applyAlignment="1">
      <alignment horizontal="left" vertical="center" indent="3"/>
    </xf>
    <xf numFmtId="0" fontId="0" fillId="0" borderId="1" xfId="0" applyBorder="1" applyAlignment="1">
      <alignment horizontal="left" vertical="center"/>
    </xf>
    <xf numFmtId="164" fontId="1" fillId="0" borderId="5" xfId="2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left" vertical="center" indent="3"/>
    </xf>
    <xf numFmtId="0" fontId="0" fillId="0" borderId="1" xfId="0" applyBorder="1" applyAlignment="1">
      <alignment horizontal="left" vertical="center" indent="2"/>
    </xf>
    <xf numFmtId="0" fontId="6" fillId="0" borderId="26" xfId="0" applyFont="1" applyBorder="1" applyAlignment="1">
      <alignment horizontal="left" vertical="center" indent="3"/>
    </xf>
    <xf numFmtId="0" fontId="6" fillId="0" borderId="23" xfId="0" applyFont="1" applyBorder="1" applyAlignment="1">
      <alignment horizontal="left" vertical="center" indent="2"/>
    </xf>
    <xf numFmtId="164" fontId="6" fillId="0" borderId="5" xfId="2" applyNumberFormat="1" applyFont="1" applyBorder="1" applyAlignment="1" applyProtection="1">
      <alignment horizontal="center" vertical="center" wrapText="1"/>
    </xf>
    <xf numFmtId="164" fontId="6" fillId="0" borderId="6" xfId="2" applyNumberFormat="1" applyFont="1" applyBorder="1" applyAlignment="1" applyProtection="1">
      <alignment horizontal="center" vertical="center" wrapText="1"/>
    </xf>
    <xf numFmtId="0" fontId="6" fillId="0" borderId="0" xfId="0" applyFont="1"/>
    <xf numFmtId="0" fontId="6" fillId="0" borderId="1" xfId="0" applyFont="1" applyBorder="1" applyAlignment="1">
      <alignment horizontal="left" vertical="center" indent="3"/>
    </xf>
    <xf numFmtId="164" fontId="7" fillId="0" borderId="5" xfId="2" applyNumberFormat="1" applyFont="1" applyBorder="1" applyAlignment="1" applyProtection="1">
      <alignment horizontal="center" vertical="center" wrapText="1"/>
      <protection locked="0"/>
    </xf>
    <xf numFmtId="164" fontId="7" fillId="7" borderId="5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164" fontId="7" fillId="0" borderId="5" xfId="2" applyNumberFormat="1" applyFont="1" applyFill="1" applyBorder="1" applyAlignment="1" applyProtection="1">
      <alignment horizontal="center" vertical="center" wrapText="1"/>
    </xf>
    <xf numFmtId="0" fontId="0" fillId="0" borderId="23" xfId="0" applyBorder="1" applyAlignment="1">
      <alignment horizontal="left" vertical="center"/>
    </xf>
    <xf numFmtId="164" fontId="7" fillId="6" borderId="11" xfId="2" applyNumberFormat="1" applyFont="1" applyFill="1" applyBorder="1" applyAlignment="1" applyProtection="1">
      <alignment horizontal="center" vertical="center" wrapText="1"/>
      <protection locked="0"/>
    </xf>
    <xf numFmtId="164" fontId="7" fillId="6" borderId="11" xfId="2" applyNumberFormat="1" applyFont="1" applyFill="1" applyBorder="1" applyAlignment="1" applyProtection="1">
      <alignment horizontal="center" vertical="center" wrapText="1"/>
    </xf>
    <xf numFmtId="0" fontId="0" fillId="0" borderId="27" xfId="0" applyBorder="1" applyAlignment="1">
      <alignment horizontal="left"/>
    </xf>
    <xf numFmtId="0" fontId="7" fillId="0" borderId="27" xfId="0" applyFont="1" applyFill="1" applyBorder="1" applyAlignment="1">
      <alignment horizontal="center" vertical="center"/>
    </xf>
    <xf numFmtId="164" fontId="7" fillId="0" borderId="0" xfId="2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164" fontId="7" fillId="7" borderId="26" xfId="2" applyNumberFormat="1" applyFont="1" applyFill="1" applyBorder="1" applyAlignment="1" applyProtection="1">
      <alignment horizontal="center" vertical="center" wrapText="1"/>
      <protection locked="0"/>
    </xf>
    <xf numFmtId="164" fontId="7" fillId="7" borderId="26" xfId="2" applyNumberFormat="1" applyFont="1" applyFill="1" applyBorder="1" applyAlignment="1" applyProtection="1">
      <alignment horizontal="center" vertical="center" wrapText="1"/>
    </xf>
    <xf numFmtId="164" fontId="7" fillId="0" borderId="26" xfId="2" applyNumberFormat="1" applyFont="1" applyBorder="1" applyAlignment="1" applyProtection="1">
      <alignment horizontal="center" vertical="center" wrapText="1"/>
    </xf>
    <xf numFmtId="164" fontId="1" fillId="0" borderId="26" xfId="2" applyNumberFormat="1" applyBorder="1" applyAlignment="1" applyProtection="1">
      <alignment horizontal="center" vertical="center" wrapText="1"/>
      <protection locked="0"/>
    </xf>
    <xf numFmtId="164" fontId="6" fillId="0" borderId="5" xfId="2" applyNumberFormat="1" applyFont="1" applyBorder="1" applyAlignment="1" applyProtection="1">
      <alignment horizontal="center" vertical="center" wrapText="1"/>
      <protection locked="0"/>
    </xf>
    <xf numFmtId="164" fontId="6" fillId="0" borderId="26" xfId="2" applyNumberFormat="1" applyFont="1" applyBorder="1" applyAlignment="1" applyProtection="1">
      <alignment horizontal="center" vertical="center" wrapText="1"/>
      <protection locked="0"/>
    </xf>
    <xf numFmtId="164" fontId="6" fillId="0" borderId="26" xfId="2" applyNumberFormat="1" applyFont="1" applyBorder="1" applyAlignment="1" applyProtection="1">
      <alignment horizontal="center" vertical="center" wrapText="1"/>
    </xf>
    <xf numFmtId="164" fontId="7" fillId="7" borderId="28" xfId="2" applyNumberFormat="1" applyFont="1" applyFill="1" applyBorder="1" applyAlignment="1" applyProtection="1">
      <alignment horizontal="center" vertical="center" wrapText="1"/>
      <protection locked="0"/>
    </xf>
    <xf numFmtId="164" fontId="7" fillId="7" borderId="29" xfId="2" applyNumberFormat="1" applyFont="1" applyFill="1" applyBorder="1" applyAlignment="1" applyProtection="1">
      <alignment horizontal="center" vertical="center" wrapText="1"/>
    </xf>
    <xf numFmtId="164" fontId="7" fillId="7" borderId="3" xfId="2" applyNumberFormat="1" applyFont="1" applyFill="1" applyBorder="1" applyAlignment="1" applyProtection="1">
      <alignment horizontal="center" vertical="center" wrapText="1"/>
    </xf>
    <xf numFmtId="164" fontId="7" fillId="7" borderId="30" xfId="2" applyNumberFormat="1" applyFont="1" applyFill="1" applyBorder="1" applyAlignment="1" applyProtection="1">
      <alignment horizontal="center" vertical="center" wrapText="1"/>
    </xf>
    <xf numFmtId="0" fontId="7" fillId="7" borderId="31" xfId="0" applyFont="1" applyFill="1" applyBorder="1" applyAlignment="1">
      <alignment horizontal="center" vertical="center" wrapText="1"/>
    </xf>
    <xf numFmtId="0" fontId="7" fillId="7" borderId="26" xfId="0" applyFont="1" applyFill="1" applyBorder="1" applyAlignment="1">
      <alignment horizontal="center" vertical="center" wrapText="1"/>
    </xf>
    <xf numFmtId="165" fontId="7" fillId="7" borderId="32" xfId="2" applyNumberFormat="1" applyFont="1" applyFill="1" applyBorder="1" applyAlignment="1" applyProtection="1">
      <alignment horizontal="center" vertical="center" wrapText="1"/>
    </xf>
    <xf numFmtId="165" fontId="0" fillId="0" borderId="32" xfId="2" applyNumberFormat="1" applyFont="1" applyFill="1" applyBorder="1" applyAlignment="1" applyProtection="1">
      <alignment horizontal="center" vertical="center" wrapText="1"/>
    </xf>
    <xf numFmtId="165" fontId="0" fillId="0" borderId="32" xfId="2" applyNumberFormat="1" applyFont="1" applyFill="1" applyBorder="1" applyAlignment="1" applyProtection="1">
      <alignment horizontal="center" vertical="center" wrapText="1"/>
      <protection locked="0"/>
    </xf>
    <xf numFmtId="165" fontId="7" fillId="0" borderId="32" xfId="2" applyNumberFormat="1" applyFont="1" applyFill="1" applyBorder="1" applyAlignment="1" applyProtection="1">
      <alignment horizontal="center" vertical="center" wrapText="1"/>
    </xf>
    <xf numFmtId="0" fontId="0" fillId="0" borderId="23" xfId="0" applyBorder="1" applyAlignment="1">
      <alignment horizontal="left" vertical="center" indent="3"/>
    </xf>
    <xf numFmtId="164" fontId="1" fillId="0" borderId="26" xfId="2" applyNumberFormat="1" applyBorder="1" applyAlignment="1" applyProtection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164" fontId="7" fillId="7" borderId="1" xfId="2" applyNumberFormat="1" applyFont="1" applyFill="1" applyBorder="1" applyAlignment="1" applyProtection="1">
      <alignment horizontal="center" vertical="center" wrapText="1"/>
    </xf>
    <xf numFmtId="164" fontId="7" fillId="0" borderId="1" xfId="2" applyNumberFormat="1" applyFont="1" applyBorder="1" applyAlignment="1" applyProtection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164" fontId="1" fillId="0" borderId="6" xfId="2" applyNumberFormat="1" applyBorder="1" applyAlignment="1" applyProtection="1">
      <alignment horizontal="center" vertical="center" wrapText="1"/>
    </xf>
    <xf numFmtId="3" fontId="0" fillId="0" borderId="0" xfId="0" applyNumberFormat="1"/>
    <xf numFmtId="3" fontId="7" fillId="7" borderId="3" xfId="0" applyNumberFormat="1" applyFont="1" applyFill="1" applyBorder="1"/>
    <xf numFmtId="3" fontId="7" fillId="7" borderId="5" xfId="0" applyNumberFormat="1" applyFont="1" applyFill="1" applyBorder="1"/>
    <xf numFmtId="3" fontId="7" fillId="7" borderId="11" xfId="0" applyNumberFormat="1" applyFont="1" applyFill="1" applyBorder="1"/>
    <xf numFmtId="3" fontId="7" fillId="5" borderId="33" xfId="0" applyNumberFormat="1" applyFont="1" applyFill="1" applyBorder="1" applyAlignment="1">
      <alignment horizontal="right"/>
    </xf>
    <xf numFmtId="3" fontId="7" fillId="7" borderId="26" xfId="0" applyNumberFormat="1" applyFont="1" applyFill="1" applyBorder="1"/>
    <xf numFmtId="3" fontId="7" fillId="7" borderId="30" xfId="0" applyNumberFormat="1" applyFont="1" applyFill="1" applyBorder="1"/>
    <xf numFmtId="3" fontId="7" fillId="7" borderId="4" xfId="0" applyNumberFormat="1" applyFont="1" applyFill="1" applyBorder="1"/>
    <xf numFmtId="3" fontId="7" fillId="7" borderId="6" xfId="0" applyNumberFormat="1" applyFont="1" applyFill="1" applyBorder="1"/>
    <xf numFmtId="3" fontId="7" fillId="7" borderId="34" xfId="0" applyNumberFormat="1" applyFont="1" applyFill="1" applyBorder="1"/>
    <xf numFmtId="3" fontId="7" fillId="7" borderId="14" xfId="0" applyNumberFormat="1" applyFont="1" applyFill="1" applyBorder="1"/>
    <xf numFmtId="0" fontId="0" fillId="8" borderId="0" xfId="0" applyFill="1"/>
    <xf numFmtId="0" fontId="7" fillId="8" borderId="1" xfId="0" applyFont="1" applyFill="1" applyBorder="1" applyAlignment="1">
      <alignment horizontal="left" vertical="center"/>
    </xf>
    <xf numFmtId="0" fontId="7" fillId="8" borderId="23" xfId="0" applyFont="1" applyFill="1" applyBorder="1" applyAlignment="1">
      <alignment horizontal="left" vertical="center"/>
    </xf>
    <xf numFmtId="164" fontId="7" fillId="8" borderId="5" xfId="2" applyNumberFormat="1" applyFont="1" applyFill="1" applyBorder="1" applyAlignment="1" applyProtection="1">
      <alignment horizontal="center" vertical="center" wrapText="1"/>
    </xf>
    <xf numFmtId="164" fontId="7" fillId="8" borderId="26" xfId="2" applyNumberFormat="1" applyFont="1" applyFill="1" applyBorder="1" applyAlignment="1" applyProtection="1">
      <alignment horizontal="center" vertical="center" wrapText="1"/>
    </xf>
    <xf numFmtId="164" fontId="7" fillId="8" borderId="1" xfId="2" applyNumberFormat="1" applyFont="1" applyFill="1" applyBorder="1" applyAlignment="1" applyProtection="1">
      <alignment horizontal="center" vertical="center" wrapText="1"/>
    </xf>
    <xf numFmtId="164" fontId="7" fillId="8" borderId="6" xfId="2" applyNumberFormat="1" applyFont="1" applyFill="1" applyBorder="1" applyAlignment="1" applyProtection="1">
      <alignment horizontal="center" vertical="center" wrapText="1"/>
    </xf>
    <xf numFmtId="0" fontId="7" fillId="8" borderId="1" xfId="0" applyFont="1" applyFill="1" applyBorder="1" applyAlignment="1">
      <alignment horizontal="left" vertical="center" indent="1"/>
    </xf>
    <xf numFmtId="0" fontId="0" fillId="8" borderId="1" xfId="0" applyFill="1" applyBorder="1" applyAlignment="1">
      <alignment horizontal="left" vertical="center" indent="3"/>
    </xf>
    <xf numFmtId="164" fontId="7" fillId="8" borderId="5" xfId="2" applyNumberFormat="1" applyFont="1" applyFill="1" applyBorder="1" applyAlignment="1" applyProtection="1">
      <alignment horizontal="center" vertical="center" wrapText="1"/>
      <protection locked="0"/>
    </xf>
    <xf numFmtId="164" fontId="7" fillId="8" borderId="26" xfId="2" applyNumberFormat="1" applyFont="1" applyFill="1" applyBorder="1" applyAlignment="1" applyProtection="1">
      <alignment horizontal="center" vertical="center" wrapText="1"/>
      <protection locked="0"/>
    </xf>
    <xf numFmtId="165" fontId="7" fillId="8" borderId="32" xfId="2" applyNumberFormat="1" applyFont="1" applyFill="1" applyBorder="1" applyAlignment="1" applyProtection="1">
      <alignment horizontal="center" vertical="center" wrapText="1"/>
      <protection locked="0"/>
    </xf>
    <xf numFmtId="164" fontId="1" fillId="8" borderId="26" xfId="2" applyNumberFormat="1" applyFill="1" applyBorder="1" applyAlignment="1" applyProtection="1">
      <alignment horizontal="center" vertical="center" wrapText="1"/>
      <protection locked="0"/>
    </xf>
    <xf numFmtId="164" fontId="0" fillId="0" borderId="0" xfId="0" applyNumberFormat="1"/>
    <xf numFmtId="0" fontId="7" fillId="8" borderId="23" xfId="0" applyFont="1" applyFill="1" applyBorder="1" applyAlignment="1">
      <alignment horizontal="left" vertical="center" indent="1"/>
    </xf>
    <xf numFmtId="0" fontId="7" fillId="8" borderId="23" xfId="0" applyFont="1" applyFill="1" applyBorder="1" applyAlignment="1">
      <alignment horizontal="left" vertical="center" indent="2"/>
    </xf>
    <xf numFmtId="165" fontId="7" fillId="8" borderId="32" xfId="2" applyNumberFormat="1" applyFont="1" applyFill="1" applyBorder="1" applyAlignment="1" applyProtection="1">
      <alignment horizontal="center" vertical="center" wrapText="1"/>
    </xf>
    <xf numFmtId="3" fontId="0" fillId="2" borderId="0" xfId="0" applyNumberFormat="1" applyFill="1" applyAlignment="1">
      <alignment vertical="center"/>
    </xf>
    <xf numFmtId="0" fontId="7" fillId="7" borderId="35" xfId="0" applyFont="1" applyFill="1" applyBorder="1" applyAlignment="1">
      <alignment horizontal="left" vertical="center"/>
    </xf>
    <xf numFmtId="0" fontId="0" fillId="0" borderId="23" xfId="0" applyBorder="1" applyAlignment="1">
      <alignment horizontal="left" vertical="center" indent="2"/>
    </xf>
    <xf numFmtId="0" fontId="6" fillId="0" borderId="23" xfId="0" applyFont="1" applyBorder="1" applyAlignment="1">
      <alignment horizontal="left" vertical="center" indent="3"/>
    </xf>
    <xf numFmtId="0" fontId="7" fillId="8" borderId="0" xfId="0" applyFont="1" applyFill="1" applyBorder="1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 vertical="center" indent="3"/>
    </xf>
    <xf numFmtId="0" fontId="7" fillId="8" borderId="0" xfId="0" applyFont="1" applyFill="1" applyBorder="1" applyAlignment="1">
      <alignment horizontal="left" vertical="center" indent="2"/>
    </xf>
    <xf numFmtId="0" fontId="0" fillId="0" borderId="0" xfId="0" applyBorder="1" applyAlignment="1">
      <alignment horizontal="left" vertical="center" indent="2"/>
    </xf>
    <xf numFmtId="0" fontId="6" fillId="0" borderId="0" xfId="0" applyFont="1" applyBorder="1" applyAlignment="1">
      <alignment horizontal="left" vertical="center" indent="2"/>
    </xf>
    <xf numFmtId="0" fontId="6" fillId="0" borderId="0" xfId="0" applyFont="1" applyBorder="1" applyAlignment="1">
      <alignment horizontal="left" vertical="center" indent="3"/>
    </xf>
    <xf numFmtId="164" fontId="17" fillId="0" borderId="5" xfId="2" applyNumberFormat="1" applyFont="1" applyBorder="1" applyAlignment="1" applyProtection="1">
      <alignment horizontal="center" vertical="center" wrapText="1"/>
    </xf>
    <xf numFmtId="164" fontId="17" fillId="0" borderId="26" xfId="2" applyNumberFormat="1" applyFont="1" applyBorder="1" applyAlignment="1" applyProtection="1">
      <alignment horizontal="center" vertical="center" wrapText="1"/>
    </xf>
    <xf numFmtId="165" fontId="17" fillId="0" borderId="32" xfId="2" applyNumberFormat="1" applyFont="1" applyFill="1" applyBorder="1" applyAlignment="1" applyProtection="1">
      <alignment horizontal="center" vertical="center" wrapText="1"/>
    </xf>
    <xf numFmtId="164" fontId="17" fillId="7" borderId="3" xfId="2" applyNumberFormat="1" applyFont="1" applyFill="1" applyBorder="1" applyAlignment="1" applyProtection="1">
      <alignment horizontal="center" vertical="center" wrapText="1"/>
    </xf>
    <xf numFmtId="164" fontId="17" fillId="7" borderId="30" xfId="2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8" borderId="26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3" fontId="0" fillId="8" borderId="26" xfId="0" applyNumberFormat="1" applyFill="1" applyBorder="1" applyAlignment="1">
      <alignment vertical="center" wrapText="1"/>
    </xf>
    <xf numFmtId="3" fontId="0" fillId="6" borderId="26" xfId="0" applyNumberFormat="1" applyFill="1" applyBorder="1" applyAlignment="1">
      <alignment vertical="center" wrapText="1"/>
    </xf>
    <xf numFmtId="3" fontId="6" fillId="8" borderId="26" xfId="0" applyNumberFormat="1" applyFont="1" applyFill="1" applyBorder="1" applyAlignment="1">
      <alignment vertical="center" wrapText="1"/>
    </xf>
    <xf numFmtId="3" fontId="6" fillId="6" borderId="26" xfId="0" applyNumberFormat="1" applyFont="1" applyFill="1" applyBorder="1" applyAlignment="1">
      <alignment vertical="center" wrapText="1"/>
    </xf>
    <xf numFmtId="3" fontId="7" fillId="8" borderId="26" xfId="0" applyNumberFormat="1" applyFont="1" applyFill="1" applyBorder="1" applyAlignment="1">
      <alignment vertical="center" wrapText="1"/>
    </xf>
    <xf numFmtId="3" fontId="7" fillId="6" borderId="26" xfId="0" applyNumberFormat="1" applyFont="1" applyFill="1" applyBorder="1" applyAlignment="1">
      <alignment vertical="center" wrapText="1"/>
    </xf>
    <xf numFmtId="3" fontId="7" fillId="9" borderId="26" xfId="0" applyNumberFormat="1" applyFont="1" applyFill="1" applyBorder="1" applyAlignment="1">
      <alignment vertical="center" wrapText="1"/>
    </xf>
    <xf numFmtId="164" fontId="7" fillId="0" borderId="26" xfId="2" applyNumberFormat="1" applyFont="1" applyFill="1" applyBorder="1" applyAlignment="1" applyProtection="1">
      <alignment horizontal="center" vertical="center" wrapText="1"/>
    </xf>
    <xf numFmtId="164" fontId="7" fillId="0" borderId="26" xfId="2" applyNumberFormat="1" applyFont="1" applyBorder="1" applyAlignment="1" applyProtection="1">
      <alignment horizontal="center" vertical="center" wrapText="1"/>
      <protection locked="0"/>
    </xf>
    <xf numFmtId="164" fontId="7" fillId="6" borderId="26" xfId="2" applyNumberFormat="1" applyFont="1" applyFill="1" applyBorder="1" applyAlignment="1" applyProtection="1">
      <alignment horizontal="center" vertical="center" wrapText="1"/>
      <protection locked="0"/>
    </xf>
    <xf numFmtId="164" fontId="7" fillId="6" borderId="26" xfId="2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18" fillId="2" borderId="0" xfId="0" applyFont="1" applyFill="1"/>
    <xf numFmtId="0" fontId="9" fillId="2" borderId="0" xfId="0" applyFont="1" applyFill="1" applyAlignment="1">
      <alignment vertical="center" wrapText="1"/>
    </xf>
    <xf numFmtId="0" fontId="18" fillId="2" borderId="0" xfId="0" applyFont="1" applyFill="1" applyAlignment="1">
      <alignment vertical="center"/>
    </xf>
    <xf numFmtId="0" fontId="18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/>
    </xf>
    <xf numFmtId="10" fontId="18" fillId="2" borderId="0" xfId="0" applyNumberFormat="1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/>
    <xf numFmtId="0" fontId="20" fillId="2" borderId="0" xfId="0" applyFont="1" applyFill="1" applyAlignment="1">
      <alignment horizontal="left" wrapText="1"/>
    </xf>
    <xf numFmtId="0" fontId="21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vertical="center"/>
    </xf>
    <xf numFmtId="0" fontId="20" fillId="2" borderId="0" xfId="0" applyFont="1" applyFill="1"/>
    <xf numFmtId="0" fontId="21" fillId="2" borderId="0" xfId="0" applyFont="1" applyFill="1" applyAlignment="1">
      <alignment vertical="center" wrapText="1"/>
    </xf>
    <xf numFmtId="0" fontId="20" fillId="2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left"/>
    </xf>
    <xf numFmtId="0" fontId="22" fillId="2" borderId="0" xfId="0" applyFont="1" applyFill="1" applyAlignment="1"/>
    <xf numFmtId="0" fontId="22" fillId="2" borderId="0" xfId="0" applyFont="1" applyFill="1"/>
    <xf numFmtId="0" fontId="23" fillId="0" borderId="0" xfId="0" applyFont="1" applyAlignment="1"/>
    <xf numFmtId="0" fontId="19" fillId="2" borderId="0" xfId="0" applyFont="1" applyFill="1"/>
    <xf numFmtId="0" fontId="24" fillId="2" borderId="0" xfId="0" applyFont="1" applyFill="1" applyAlignment="1">
      <alignment horizontal="center" vertical="center" wrapText="1"/>
    </xf>
    <xf numFmtId="0" fontId="19" fillId="2" borderId="0" xfId="1" applyFont="1" applyFill="1" applyAlignment="1" applyProtection="1"/>
    <xf numFmtId="0" fontId="19" fillId="2" borderId="0" xfId="1" applyFont="1" applyFill="1" applyAlignment="1" applyProtection="1">
      <alignment horizontal="left"/>
    </xf>
    <xf numFmtId="0" fontId="22" fillId="2" borderId="0" xfId="0" applyFont="1" applyFill="1" applyAlignment="1">
      <alignment vertical="center" wrapText="1"/>
    </xf>
    <xf numFmtId="0" fontId="26" fillId="2" borderId="0" xfId="0" applyFont="1" applyFill="1" applyAlignment="1">
      <alignment vertical="center"/>
    </xf>
    <xf numFmtId="0" fontId="28" fillId="2" borderId="0" xfId="0" applyFont="1" applyFill="1"/>
    <xf numFmtId="0" fontId="28" fillId="2" borderId="0" xfId="0" applyFont="1" applyFill="1" applyAlignment="1">
      <alignment vertical="center"/>
    </xf>
    <xf numFmtId="0" fontId="0" fillId="2" borderId="0" xfId="0" applyFill="1" applyAlignment="1"/>
    <xf numFmtId="0" fontId="19" fillId="2" borderId="0" xfId="0" applyFont="1" applyFill="1" applyAlignment="1"/>
    <xf numFmtId="0" fontId="7" fillId="2" borderId="0" xfId="0" applyFont="1" applyFill="1" applyAlignment="1"/>
    <xf numFmtId="0" fontId="19" fillId="2" borderId="0" xfId="0" applyFont="1" applyFill="1" applyAlignment="1">
      <alignment horizontal="left"/>
    </xf>
    <xf numFmtId="0" fontId="6" fillId="2" borderId="0" xfId="0" applyFont="1" applyFill="1" applyAlignment="1"/>
    <xf numFmtId="0" fontId="11" fillId="10" borderId="4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3" fontId="6" fillId="0" borderId="0" xfId="0" applyNumberFormat="1" applyFont="1" applyFill="1" applyBorder="1"/>
    <xf numFmtId="41" fontId="6" fillId="0" borderId="0" xfId="0" applyNumberFormat="1" applyFont="1" applyFill="1" applyBorder="1" applyAlignment="1">
      <alignment horizontal="right" wrapText="1"/>
    </xf>
    <xf numFmtId="3" fontId="6" fillId="0" borderId="0" xfId="0" applyNumberFormat="1" applyFont="1" applyFill="1" applyBorder="1" applyAlignment="1">
      <alignment horizontal="right"/>
    </xf>
    <xf numFmtId="0" fontId="7" fillId="0" borderId="43" xfId="0" applyFont="1" applyFill="1" applyBorder="1" applyAlignment="1">
      <alignment horizontal="left" vertical="center" wrapText="1"/>
    </xf>
    <xf numFmtId="3" fontId="7" fillId="0" borderId="43" xfId="0" applyNumberFormat="1" applyFont="1" applyFill="1" applyBorder="1" applyAlignment="1">
      <alignment vertical="center"/>
    </xf>
    <xf numFmtId="41" fontId="7" fillId="0" borderId="43" xfId="0" applyNumberFormat="1" applyFont="1" applyFill="1" applyBorder="1" applyAlignment="1">
      <alignment horizontal="right" wrapText="1"/>
    </xf>
    <xf numFmtId="3" fontId="7" fillId="0" borderId="43" xfId="0" applyNumberFormat="1" applyFont="1" applyFill="1" applyBorder="1" applyAlignment="1">
      <alignment horizontal="right" vertical="center"/>
    </xf>
    <xf numFmtId="0" fontId="25" fillId="10" borderId="42" xfId="0" applyFont="1" applyFill="1" applyBorder="1" applyAlignment="1">
      <alignment horizontal="center" vertical="center"/>
    </xf>
    <xf numFmtId="0" fontId="25" fillId="10" borderId="44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left" vertical="center" wrapText="1"/>
    </xf>
    <xf numFmtId="3" fontId="28" fillId="0" borderId="0" xfId="0" applyNumberFormat="1" applyFont="1" applyFill="1" applyBorder="1"/>
    <xf numFmtId="41" fontId="28" fillId="0" borderId="0" xfId="0" applyNumberFormat="1" applyFont="1" applyFill="1" applyBorder="1" applyAlignment="1">
      <alignment horizontal="right" wrapText="1"/>
    </xf>
    <xf numFmtId="3" fontId="28" fillId="0" borderId="0" xfId="0" applyNumberFormat="1" applyFont="1" applyFill="1" applyBorder="1" applyAlignment="1">
      <alignment horizontal="right"/>
    </xf>
    <xf numFmtId="0" fontId="27" fillId="0" borderId="43" xfId="0" applyFont="1" applyFill="1" applyBorder="1" applyAlignment="1">
      <alignment horizontal="left" vertical="center" wrapText="1"/>
    </xf>
    <xf numFmtId="3" fontId="27" fillId="0" borderId="43" xfId="0" applyNumberFormat="1" applyFont="1" applyFill="1" applyBorder="1" applyAlignment="1">
      <alignment vertical="center"/>
    </xf>
    <xf numFmtId="0" fontId="12" fillId="10" borderId="4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indent="1"/>
    </xf>
    <xf numFmtId="41" fontId="30" fillId="0" borderId="0" xfId="0" applyNumberFormat="1" applyFont="1" applyFill="1" applyBorder="1" applyAlignment="1">
      <alignment horizontal="right" wrapText="1"/>
    </xf>
    <xf numFmtId="0" fontId="4" fillId="0" borderId="43" xfId="0" applyFont="1" applyFill="1" applyBorder="1" applyAlignment="1">
      <alignment horizontal="left" vertical="center"/>
    </xf>
    <xf numFmtId="41" fontId="29" fillId="0" borderId="43" xfId="0" applyNumberFormat="1" applyFont="1" applyFill="1" applyBorder="1" applyAlignment="1">
      <alignment horizontal="right" wrapText="1"/>
    </xf>
    <xf numFmtId="41" fontId="4" fillId="0" borderId="0" xfId="0" applyNumberFormat="1" applyFont="1" applyFill="1" applyBorder="1" applyAlignment="1">
      <alignment horizontal="right" wrapText="1"/>
    </xf>
    <xf numFmtId="3" fontId="4" fillId="0" borderId="0" xfId="0" applyNumberFormat="1" applyFont="1" applyFill="1" applyBorder="1" applyAlignment="1">
      <alignment horizontal="right" vertical="center" wrapText="1"/>
    </xf>
    <xf numFmtId="3" fontId="5" fillId="0" borderId="0" xfId="0" applyNumberFormat="1" applyFont="1" applyFill="1" applyBorder="1" applyAlignment="1">
      <alignment horizontal="right" vertical="center" wrapText="1"/>
    </xf>
    <xf numFmtId="41" fontId="5" fillId="0" borderId="0" xfId="0" applyNumberFormat="1" applyFont="1" applyFill="1" applyBorder="1" applyAlignment="1">
      <alignment horizontal="right" wrapText="1"/>
    </xf>
    <xf numFmtId="3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 vertical="center"/>
    </xf>
    <xf numFmtId="3" fontId="4" fillId="0" borderId="43" xfId="0" applyNumberFormat="1" applyFont="1" applyFill="1" applyBorder="1" applyAlignment="1">
      <alignment horizontal="right" vertical="center"/>
    </xf>
    <xf numFmtId="41" fontId="4" fillId="0" borderId="43" xfId="0" applyNumberFormat="1" applyFont="1" applyFill="1" applyBorder="1" applyAlignment="1">
      <alignment horizontal="right" wrapText="1"/>
    </xf>
    <xf numFmtId="3" fontId="4" fillId="0" borderId="43" xfId="0" applyNumberFormat="1" applyFont="1" applyFill="1" applyBorder="1" applyAlignment="1">
      <alignment horizontal="right" vertical="center" wrapText="1"/>
    </xf>
    <xf numFmtId="41" fontId="5" fillId="0" borderId="43" xfId="0" applyNumberFormat="1" applyFont="1" applyFill="1" applyBorder="1" applyAlignment="1">
      <alignment horizontal="right" wrapText="1"/>
    </xf>
    <xf numFmtId="3" fontId="29" fillId="0" borderId="43" xfId="0" applyNumberFormat="1" applyFont="1" applyFill="1" applyBorder="1" applyAlignment="1">
      <alignment horizontal="right" vertical="center"/>
    </xf>
    <xf numFmtId="0" fontId="6" fillId="2" borderId="0" xfId="0" applyFont="1" applyFill="1" applyBorder="1"/>
    <xf numFmtId="0" fontId="0" fillId="2" borderId="0" xfId="0" applyFill="1" applyBorder="1"/>
    <xf numFmtId="164" fontId="15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7" fillId="8" borderId="26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7" fillId="7" borderId="45" xfId="0" applyFont="1" applyFill="1" applyBorder="1" applyAlignment="1">
      <alignment horizontal="center"/>
    </xf>
    <xf numFmtId="0" fontId="0" fillId="7" borderId="41" xfId="0" applyFill="1" applyBorder="1" applyAlignment="1">
      <alignment horizontal="center"/>
    </xf>
    <xf numFmtId="0" fontId="0" fillId="7" borderId="46" xfId="0" applyFill="1" applyBorder="1" applyAlignment="1">
      <alignment horizontal="center"/>
    </xf>
    <xf numFmtId="0" fontId="7" fillId="6" borderId="26" xfId="0" applyFont="1" applyFill="1" applyBorder="1" applyAlignment="1">
      <alignment horizontal="center"/>
    </xf>
    <xf numFmtId="0" fontId="7" fillId="6" borderId="48" xfId="0" applyFont="1" applyFill="1" applyBorder="1" applyAlignment="1">
      <alignment horizontal="center" vertical="center" wrapText="1"/>
    </xf>
    <xf numFmtId="0" fontId="7" fillId="6" borderId="35" xfId="0" applyFont="1" applyFill="1" applyBorder="1" applyAlignment="1">
      <alignment horizontal="center" vertical="center" wrapText="1"/>
    </xf>
    <xf numFmtId="0" fontId="7" fillId="6" borderId="49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7" fillId="6" borderId="47" xfId="0" applyFont="1" applyFill="1" applyBorder="1" applyAlignment="1">
      <alignment horizontal="center" vertical="center"/>
    </xf>
    <xf numFmtId="0" fontId="7" fillId="6" borderId="35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left" vertical="center"/>
    </xf>
    <xf numFmtId="0" fontId="7" fillId="7" borderId="23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 indent="1"/>
    </xf>
    <xf numFmtId="0" fontId="7" fillId="0" borderId="23" xfId="0" applyFont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3"/>
    </xf>
    <xf numFmtId="0" fontId="0" fillId="0" borderId="1" xfId="0" applyBorder="1" applyAlignment="1">
      <alignment horizontal="left" vertical="center" indent="3"/>
    </xf>
    <xf numFmtId="0" fontId="7" fillId="0" borderId="1" xfId="0" applyFont="1" applyBorder="1" applyAlignment="1">
      <alignment horizontal="left" vertical="center" indent="2"/>
    </xf>
    <xf numFmtId="0" fontId="7" fillId="0" borderId="23" xfId="0" applyFont="1" applyBorder="1" applyAlignment="1">
      <alignment horizontal="left" vertical="center" indent="2"/>
    </xf>
    <xf numFmtId="0" fontId="7" fillId="8" borderId="39" xfId="0" applyFont="1" applyFill="1" applyBorder="1" applyAlignment="1">
      <alignment horizontal="center" vertical="center" textRotation="180"/>
    </xf>
    <xf numFmtId="0" fontId="7" fillId="8" borderId="40" xfId="0" applyFont="1" applyFill="1" applyBorder="1" applyAlignment="1">
      <alignment horizontal="center" vertical="center" textRotation="180"/>
    </xf>
    <xf numFmtId="0" fontId="7" fillId="8" borderId="29" xfId="0" applyFont="1" applyFill="1" applyBorder="1" applyAlignment="1">
      <alignment horizontal="center" vertical="center" textRotation="180"/>
    </xf>
    <xf numFmtId="0" fontId="0" fillId="0" borderId="1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7" fillId="7" borderId="41" xfId="0" applyFont="1" applyFill="1" applyBorder="1" applyAlignment="1">
      <alignment horizontal="center"/>
    </xf>
    <xf numFmtId="0" fontId="7" fillId="7" borderId="36" xfId="0" applyFont="1" applyFill="1" applyBorder="1" applyAlignment="1">
      <alignment horizontal="left" vertical="center"/>
    </xf>
    <xf numFmtId="0" fontId="7" fillId="6" borderId="1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1" fillId="10" borderId="37" xfId="0" applyFont="1" applyFill="1" applyBorder="1" applyAlignment="1">
      <alignment horizontal="center" vertical="center"/>
    </xf>
    <xf numFmtId="0" fontId="11" fillId="10" borderId="38" xfId="0" applyFont="1" applyFill="1" applyBorder="1" applyAlignment="1">
      <alignment horizontal="center" vertical="center"/>
    </xf>
    <xf numFmtId="0" fontId="11" fillId="10" borderId="2" xfId="0" applyFont="1" applyFill="1" applyBorder="1" applyAlignment="1">
      <alignment horizontal="center" vertical="center"/>
    </xf>
    <xf numFmtId="0" fontId="12" fillId="10" borderId="2" xfId="0" applyFont="1" applyFill="1" applyBorder="1" applyAlignment="1">
      <alignment horizontal="center" vertical="center" wrapText="1"/>
    </xf>
    <xf numFmtId="0" fontId="13" fillId="10" borderId="42" xfId="0" applyFont="1" applyFill="1" applyBorder="1" applyAlignment="1">
      <alignment horizontal="center" vertical="center" wrapText="1"/>
    </xf>
    <xf numFmtId="0" fontId="13" fillId="10" borderId="2" xfId="0" applyFont="1" applyFill="1" applyBorder="1" applyAlignment="1">
      <alignment horizontal="center" vertical="center" wrapText="1"/>
    </xf>
    <xf numFmtId="0" fontId="12" fillId="10" borderId="42" xfId="0" applyFont="1" applyFill="1" applyBorder="1" applyAlignment="1">
      <alignment horizontal="center" vertical="center" wrapText="1"/>
    </xf>
    <xf numFmtId="0" fontId="25" fillId="10" borderId="50" xfId="0" applyFont="1" applyFill="1" applyBorder="1" applyAlignment="1">
      <alignment horizontal="center" vertical="center"/>
    </xf>
    <xf numFmtId="0" fontId="25" fillId="10" borderId="51" xfId="0" applyFont="1" applyFill="1" applyBorder="1" applyAlignment="1">
      <alignment horizontal="center" vertical="center"/>
    </xf>
    <xf numFmtId="0" fontId="25" fillId="10" borderId="2" xfId="0" applyFont="1" applyFill="1" applyBorder="1" applyAlignment="1">
      <alignment horizontal="center" vertical="center"/>
    </xf>
    <xf numFmtId="0" fontId="25" fillId="10" borderId="52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10" borderId="50" xfId="0" applyFont="1" applyFill="1" applyBorder="1" applyAlignment="1">
      <alignment horizontal="center" vertical="center"/>
    </xf>
    <xf numFmtId="0" fontId="11" fillId="10" borderId="51" xfId="0" applyFont="1" applyFill="1" applyBorder="1" applyAlignment="1">
      <alignment horizontal="center" vertical="center"/>
    </xf>
    <xf numFmtId="0" fontId="12" fillId="10" borderId="52" xfId="0" applyFont="1" applyFill="1" applyBorder="1" applyAlignment="1">
      <alignment horizontal="center" vertical="center" wrapText="1"/>
    </xf>
    <xf numFmtId="0" fontId="12" fillId="10" borderId="44" xfId="0" applyFont="1" applyFill="1" applyBorder="1" applyAlignment="1">
      <alignment horizontal="center" vertical="center" wrapText="1"/>
    </xf>
    <xf numFmtId="0" fontId="11" fillId="4" borderId="42" xfId="0" applyFont="1" applyFill="1" applyBorder="1" applyAlignment="1">
      <alignment horizontal="center" vertical="center"/>
    </xf>
    <xf numFmtId="0" fontId="11" fillId="4" borderId="53" xfId="0" applyFont="1" applyFill="1" applyBorder="1" applyAlignment="1">
      <alignment horizontal="center" vertical="center"/>
    </xf>
    <xf numFmtId="0" fontId="7" fillId="6" borderId="54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left" vertical="center" indent="1"/>
    </xf>
    <xf numFmtId="0" fontId="7" fillId="8" borderId="23" xfId="0" applyFont="1" applyFill="1" applyBorder="1" applyAlignment="1">
      <alignment horizontal="left" vertical="center" indent="1"/>
    </xf>
    <xf numFmtId="0" fontId="12" fillId="4" borderId="0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0" fontId="7" fillId="0" borderId="36" xfId="0" applyFont="1" applyBorder="1" applyAlignment="1">
      <alignment horizontal="left" vertical="center" indent="1"/>
    </xf>
    <xf numFmtId="0" fontId="7" fillId="8" borderId="1" xfId="0" applyFont="1" applyFill="1" applyBorder="1" applyAlignment="1">
      <alignment horizontal="left" vertical="center" indent="2"/>
    </xf>
    <xf numFmtId="0" fontId="7" fillId="8" borderId="23" xfId="0" applyFont="1" applyFill="1" applyBorder="1" applyAlignment="1">
      <alignment horizontal="left" vertical="center" indent="2"/>
    </xf>
    <xf numFmtId="0" fontId="7" fillId="8" borderId="36" xfId="0" applyFont="1" applyFill="1" applyBorder="1" applyAlignment="1">
      <alignment horizontal="left" vertical="center" indent="2"/>
    </xf>
    <xf numFmtId="0" fontId="7" fillId="8" borderId="36" xfId="0" applyFont="1" applyFill="1" applyBorder="1" applyAlignment="1">
      <alignment horizontal="left" vertical="center" indent="1"/>
    </xf>
    <xf numFmtId="0" fontId="0" fillId="0" borderId="36" xfId="0" applyBorder="1" applyAlignment="1">
      <alignment horizontal="left" vertical="center" indent="3"/>
    </xf>
    <xf numFmtId="0" fontId="3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2" fillId="11" borderId="0" xfId="0" applyFont="1" applyFill="1" applyBorder="1" applyAlignment="1">
      <alignment vertical="center"/>
    </xf>
    <xf numFmtId="0" fontId="32" fillId="11" borderId="0" xfId="0" applyFont="1" applyFill="1"/>
    <xf numFmtId="0" fontId="32" fillId="2" borderId="0" xfId="0" applyFont="1" applyFill="1" applyAlignment="1">
      <alignment horizontal="left" wrapText="1"/>
    </xf>
    <xf numFmtId="0" fontId="33" fillId="2" borderId="0" xfId="0" applyFont="1" applyFill="1" applyAlignment="1">
      <alignment horizontal="left" wrapText="1"/>
    </xf>
    <xf numFmtId="0" fontId="34" fillId="2" borderId="0" xfId="1" applyFont="1" applyFill="1" applyAlignment="1" applyProtection="1"/>
    <xf numFmtId="0" fontId="34" fillId="2" borderId="0" xfId="0" applyFont="1" applyFill="1" applyAlignment="1"/>
    <xf numFmtId="0" fontId="34" fillId="2" borderId="0" xfId="1" applyFont="1" applyFill="1" applyAlignment="1" applyProtection="1">
      <alignment vertical="top" wrapText="1"/>
    </xf>
    <xf numFmtId="0" fontId="34" fillId="2" borderId="0" xfId="0" applyFont="1" applyFill="1" applyAlignment="1">
      <alignment horizontal="left" vertical="center" wrapText="1"/>
    </xf>
    <xf numFmtId="0" fontId="34" fillId="2" borderId="0" xfId="1" applyFont="1" applyFill="1" applyAlignment="1" applyProtection="1">
      <alignment wrapText="1"/>
    </xf>
    <xf numFmtId="0" fontId="34" fillId="2" borderId="0" xfId="0" applyFont="1" applyFill="1" applyAlignment="1">
      <alignment wrapText="1"/>
    </xf>
  </cellXfs>
  <cellStyles count="3">
    <cellStyle name="Hipervínculo" xfId="1" builtinId="8"/>
    <cellStyle name="Millares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500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v>#¡REF!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1BFC-40F2-BF5F-060525FEFB14}"/>
            </c:ext>
          </c:extLst>
        </c:ser>
        <c:ser>
          <c:idx val="1"/>
          <c:order val="1"/>
          <c:tx>
            <c:v>#¡REF!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1BFC-40F2-BF5F-060525FEFB14}"/>
            </c:ext>
          </c:extLst>
        </c:ser>
        <c:ser>
          <c:idx val="2"/>
          <c:order val="2"/>
          <c:tx>
            <c:v>#¡REF!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1BFC-40F2-BF5F-060525FEFB14}"/>
            </c:ext>
          </c:extLst>
        </c:ser>
        <c:ser>
          <c:idx val="3"/>
          <c:order val="3"/>
          <c:tx>
            <c:v>#¡REF!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1BFC-40F2-BF5F-060525FEFB14}"/>
            </c:ext>
          </c:extLst>
        </c:ser>
        <c:ser>
          <c:idx val="4"/>
          <c:order val="4"/>
          <c:tx>
            <c:v>#¡REF!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4-1BFC-40F2-BF5F-060525FEFB14}"/>
            </c:ext>
          </c:extLst>
        </c:ser>
        <c:ser>
          <c:idx val="5"/>
          <c:order val="5"/>
          <c:tx>
            <c:v>#¡REF!</c:v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5-1BFC-40F2-BF5F-060525FEFB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89044096"/>
        <c:axId val="1"/>
        <c:axId val="0"/>
      </c:bar3DChart>
      <c:catAx>
        <c:axId val="2890440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890440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500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v>#¡REF!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38F1-4F39-812A-B8D3B856638A}"/>
            </c:ext>
          </c:extLst>
        </c:ser>
        <c:ser>
          <c:idx val="1"/>
          <c:order val="1"/>
          <c:tx>
            <c:v>#¡REF!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38F1-4F39-812A-B8D3B856638A}"/>
            </c:ext>
          </c:extLst>
        </c:ser>
        <c:ser>
          <c:idx val="2"/>
          <c:order val="2"/>
          <c:tx>
            <c:v>#¡REF!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38F1-4F39-812A-B8D3B8566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89468304"/>
        <c:axId val="1"/>
        <c:axId val="0"/>
      </c:bar3DChart>
      <c:catAx>
        <c:axId val="2894683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894683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MUJERES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98BF-4C80-B1CA-A0160CF5DC21}"/>
              </c:ext>
            </c:extLst>
          </c:dPt>
          <c:dPt>
            <c:idx val="1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8BF-4C80-B1CA-A0160CF5DC21}"/>
              </c:ext>
            </c:extLst>
          </c:dPt>
          <c:val>
            <c:numRef>
              <c:f>Grafico3.1!#REF!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Grafico3.1!#REF!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8BF-4C80-B1CA-A0160CF5D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HOMBRES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7E6-4782-B085-D1D3EE63AAE5}"/>
              </c:ext>
            </c:extLst>
          </c:dPt>
          <c:dPt>
            <c:idx val="1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7E6-4782-B085-D1D3EE63AAE5}"/>
              </c:ext>
            </c:extLst>
          </c:dPt>
          <c:val>
            <c:numRef>
              <c:f>Grafico3.1!#REF!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Grafico3.1!#REF!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7E6-4782-B085-D1D3EE63AA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500"/>
      <c:rotY val="20"/>
      <c:depthPercent val="100"/>
      <c:rAngAx val="1"/>
    </c:view3D>
    <c:floor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Grafico3.2!#REF!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Grafico3.2!#REF!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Grafico3.2!#REF!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84C-4862-A914-572CCAE71262}"/>
            </c:ext>
          </c:extLst>
        </c:ser>
        <c:ser>
          <c:idx val="1"/>
          <c:order val="1"/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Grafico3.2!#REF!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Grafico3.2!#REF!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Grafico3.2!#REF!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84C-4862-A914-572CCAE712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89470928"/>
        <c:axId val="1"/>
        <c:axId val="0"/>
      </c:bar3DChart>
      <c:catAx>
        <c:axId val="2894709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894709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500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stack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Grafico3.3!#REF!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Grafico3.3!#REF!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Grafico3.3!#REF!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897-4FC9-94DE-26707A04B22F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Grafico3.3!#REF!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Grafico3.3!#REF!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Grafico3.3!#REF!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897-4FC9-94DE-26707A04B22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Grafico3.3!#REF!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Grafico3.3!#REF!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Grafico3.3!#REF!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897-4FC9-94DE-26707A04B22F}"/>
            </c:ext>
          </c:extLst>
        </c:ser>
        <c:ser>
          <c:idx val="3"/>
          <c:order val="3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Grafico3.3!#REF!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Grafico3.3!#REF!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Grafico3.3!#REF!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C897-4FC9-94DE-26707A04B22F}"/>
            </c:ext>
          </c:extLst>
        </c:ser>
        <c:ser>
          <c:idx val="4"/>
          <c:order val="4"/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Grafico3.3!#REF!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Grafico3.3!#REF!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Grafico3.3!#REF!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4-C897-4FC9-94DE-26707A04B22F}"/>
            </c:ext>
          </c:extLst>
        </c:ser>
        <c:ser>
          <c:idx val="5"/>
          <c:order val="5"/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Grafico3.3!#REF!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Grafico3.3!#REF!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Grafico3.3!#REF!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C897-4FC9-94DE-26707A04B2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88458856"/>
        <c:axId val="1"/>
        <c:axId val="0"/>
      </c:bar3DChart>
      <c:catAx>
        <c:axId val="2884588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884588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500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stack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Grafico3.3!#REF!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Grafico3.3!#REF!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Grafico3.3!#REF!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46-4BF0-9C29-8BA07CD9A81C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Grafico3.3!#REF!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Grafico3.3!#REF!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Grafico3.3!#REF!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46-4BF0-9C29-8BA07CD9A81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Grafico3.3!#REF!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Grafico3.3!#REF!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Grafico3.3!#REF!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946-4BF0-9C29-8BA07CD9A8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88456560"/>
        <c:axId val="1"/>
        <c:axId val="0"/>
      </c:bar3DChart>
      <c:catAx>
        <c:axId val="2884565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884565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3.png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66</xdr:row>
      <xdr:rowOff>0</xdr:rowOff>
    </xdr:from>
    <xdr:to>
      <xdr:col>1</xdr:col>
      <xdr:colOff>800100</xdr:colOff>
      <xdr:row>66</xdr:row>
      <xdr:rowOff>0</xdr:rowOff>
    </xdr:to>
    <xdr:sp macro="" textlink="">
      <xdr:nvSpPr>
        <xdr:cNvPr id="24577" name="Rectangle 1">
          <a:extLst>
            <a:ext uri="{FF2B5EF4-FFF2-40B4-BE49-F238E27FC236}">
              <a16:creationId xmlns:a16="http://schemas.microsoft.com/office/drawing/2014/main" id="{7A049CE6-4BC2-4383-8004-8178E4E7445F}"/>
            </a:ext>
          </a:extLst>
        </xdr:cNvPr>
        <xdr:cNvSpPr>
          <a:spLocks noChangeArrowheads="1"/>
        </xdr:cNvSpPr>
      </xdr:nvSpPr>
      <xdr:spPr bwMode="auto">
        <a:xfrm>
          <a:off x="523875" y="18202275"/>
          <a:ext cx="714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UNIVERSIDAD</a:t>
          </a:r>
        </a:p>
      </xdr:txBody>
    </xdr:sp>
    <xdr:clientData/>
  </xdr:twoCellAnchor>
  <xdr:twoCellAnchor>
    <xdr:from>
      <xdr:col>1</xdr:col>
      <xdr:colOff>885825</xdr:colOff>
      <xdr:row>66</xdr:row>
      <xdr:rowOff>0</xdr:rowOff>
    </xdr:from>
    <xdr:to>
      <xdr:col>1</xdr:col>
      <xdr:colOff>1314450</xdr:colOff>
      <xdr:row>66</xdr:row>
      <xdr:rowOff>0</xdr:rowOff>
    </xdr:to>
    <xdr:sp macro="" textlink="">
      <xdr:nvSpPr>
        <xdr:cNvPr id="24578" name="Rectangle 2">
          <a:extLst>
            <a:ext uri="{FF2B5EF4-FFF2-40B4-BE49-F238E27FC236}">
              <a16:creationId xmlns:a16="http://schemas.microsoft.com/office/drawing/2014/main" id="{52E905B0-67D5-4599-8E13-2CEB834899D0}"/>
            </a:ext>
          </a:extLst>
        </xdr:cNvPr>
        <xdr:cNvSpPr>
          <a:spLocks noChangeArrowheads="1"/>
        </xdr:cNvSpPr>
      </xdr:nvSpPr>
      <xdr:spPr bwMode="auto">
        <a:xfrm>
          <a:off x="1323975" y="18202275"/>
          <a:ext cx="428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PAS</a:t>
          </a:r>
        </a:p>
      </xdr:txBody>
    </xdr:sp>
    <xdr:clientData/>
  </xdr:twoCellAnchor>
  <xdr:twoCellAnchor>
    <xdr:from>
      <xdr:col>1</xdr:col>
      <xdr:colOff>85725</xdr:colOff>
      <xdr:row>66</xdr:row>
      <xdr:rowOff>0</xdr:rowOff>
    </xdr:from>
    <xdr:to>
      <xdr:col>1</xdr:col>
      <xdr:colOff>800100</xdr:colOff>
      <xdr:row>66</xdr:row>
      <xdr:rowOff>0</xdr:rowOff>
    </xdr:to>
    <xdr:sp macro="" textlink="">
      <xdr:nvSpPr>
        <xdr:cNvPr id="24579" name="Rectangle 3">
          <a:extLst>
            <a:ext uri="{FF2B5EF4-FFF2-40B4-BE49-F238E27FC236}">
              <a16:creationId xmlns:a16="http://schemas.microsoft.com/office/drawing/2014/main" id="{CEA99B85-9D94-495D-92AE-6999D2911052}"/>
            </a:ext>
          </a:extLst>
        </xdr:cNvPr>
        <xdr:cNvSpPr>
          <a:spLocks noChangeArrowheads="1"/>
        </xdr:cNvSpPr>
      </xdr:nvSpPr>
      <xdr:spPr bwMode="auto">
        <a:xfrm>
          <a:off x="523875" y="18202275"/>
          <a:ext cx="714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UNIVERSIDAD</a:t>
          </a:r>
        </a:p>
      </xdr:txBody>
    </xdr:sp>
    <xdr:clientData/>
  </xdr:twoCellAnchor>
  <xdr:twoCellAnchor>
    <xdr:from>
      <xdr:col>1</xdr:col>
      <xdr:colOff>885825</xdr:colOff>
      <xdr:row>66</xdr:row>
      <xdr:rowOff>0</xdr:rowOff>
    </xdr:from>
    <xdr:to>
      <xdr:col>1</xdr:col>
      <xdr:colOff>1314450</xdr:colOff>
      <xdr:row>66</xdr:row>
      <xdr:rowOff>0</xdr:rowOff>
    </xdr:to>
    <xdr:sp macro="" textlink="">
      <xdr:nvSpPr>
        <xdr:cNvPr id="24580" name="Rectangle 4">
          <a:extLst>
            <a:ext uri="{FF2B5EF4-FFF2-40B4-BE49-F238E27FC236}">
              <a16:creationId xmlns:a16="http://schemas.microsoft.com/office/drawing/2014/main" id="{89F8AD10-FE14-4E60-A233-8665F2EEEC4A}"/>
            </a:ext>
          </a:extLst>
        </xdr:cNvPr>
        <xdr:cNvSpPr>
          <a:spLocks noChangeArrowheads="1"/>
        </xdr:cNvSpPr>
      </xdr:nvSpPr>
      <xdr:spPr bwMode="auto">
        <a:xfrm>
          <a:off x="1323975" y="18202275"/>
          <a:ext cx="428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PAS</a:t>
          </a:r>
        </a:p>
      </xdr:txBody>
    </xdr:sp>
    <xdr:clientData/>
  </xdr:twoCellAnchor>
  <xdr:twoCellAnchor>
    <xdr:from>
      <xdr:col>2</xdr:col>
      <xdr:colOff>85725</xdr:colOff>
      <xdr:row>95</xdr:row>
      <xdr:rowOff>66675</xdr:rowOff>
    </xdr:from>
    <xdr:to>
      <xdr:col>2</xdr:col>
      <xdr:colOff>714375</xdr:colOff>
      <xdr:row>95</xdr:row>
      <xdr:rowOff>209550</xdr:rowOff>
    </xdr:to>
    <xdr:sp macro="" textlink="">
      <xdr:nvSpPr>
        <xdr:cNvPr id="24581" name="Rectangle 5">
          <a:extLst>
            <a:ext uri="{FF2B5EF4-FFF2-40B4-BE49-F238E27FC236}">
              <a16:creationId xmlns:a16="http://schemas.microsoft.com/office/drawing/2014/main" id="{20AB347F-0444-423F-B267-799EC0510FA2}"/>
            </a:ext>
          </a:extLst>
        </xdr:cNvPr>
        <xdr:cNvSpPr>
          <a:spLocks noChangeArrowheads="1"/>
        </xdr:cNvSpPr>
      </xdr:nvSpPr>
      <xdr:spPr bwMode="auto">
        <a:xfrm>
          <a:off x="3267075" y="23069550"/>
          <a:ext cx="628650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UNIVERSIDAD</a:t>
          </a:r>
        </a:p>
      </xdr:txBody>
    </xdr:sp>
    <xdr:clientData/>
  </xdr:twoCellAnchor>
  <xdr:twoCellAnchor>
    <xdr:from>
      <xdr:col>2</xdr:col>
      <xdr:colOff>885825</xdr:colOff>
      <xdr:row>95</xdr:row>
      <xdr:rowOff>0</xdr:rowOff>
    </xdr:from>
    <xdr:to>
      <xdr:col>2</xdr:col>
      <xdr:colOff>714375</xdr:colOff>
      <xdr:row>95</xdr:row>
      <xdr:rowOff>0</xdr:rowOff>
    </xdr:to>
    <xdr:sp macro="" textlink="">
      <xdr:nvSpPr>
        <xdr:cNvPr id="24582" name="Rectangle 6">
          <a:extLst>
            <a:ext uri="{FF2B5EF4-FFF2-40B4-BE49-F238E27FC236}">
              <a16:creationId xmlns:a16="http://schemas.microsoft.com/office/drawing/2014/main" id="{AD84F60C-D665-4C07-826D-DC1205847BDC}"/>
            </a:ext>
          </a:extLst>
        </xdr:cNvPr>
        <xdr:cNvSpPr>
          <a:spLocks noChangeArrowheads="1"/>
        </xdr:cNvSpPr>
      </xdr:nvSpPr>
      <xdr:spPr bwMode="auto">
        <a:xfrm>
          <a:off x="3895725" y="230028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PAS</a:t>
          </a:r>
        </a:p>
      </xdr:txBody>
    </xdr:sp>
    <xdr:clientData/>
  </xdr:twoCellAnchor>
  <xdr:twoCellAnchor>
    <xdr:from>
      <xdr:col>1</xdr:col>
      <xdr:colOff>295275</xdr:colOff>
      <xdr:row>109</xdr:row>
      <xdr:rowOff>38100</xdr:rowOff>
    </xdr:from>
    <xdr:to>
      <xdr:col>1</xdr:col>
      <xdr:colOff>990600</xdr:colOff>
      <xdr:row>109</xdr:row>
      <xdr:rowOff>171450</xdr:rowOff>
    </xdr:to>
    <xdr:sp macro="" textlink="">
      <xdr:nvSpPr>
        <xdr:cNvPr id="24583" name="Rectangle 7">
          <a:extLst>
            <a:ext uri="{FF2B5EF4-FFF2-40B4-BE49-F238E27FC236}">
              <a16:creationId xmlns:a16="http://schemas.microsoft.com/office/drawing/2014/main" id="{804D2377-28E6-4565-AA83-EA511BC51BEA}"/>
            </a:ext>
          </a:extLst>
        </xdr:cNvPr>
        <xdr:cNvSpPr>
          <a:spLocks noChangeArrowheads="1"/>
        </xdr:cNvSpPr>
      </xdr:nvSpPr>
      <xdr:spPr bwMode="auto">
        <a:xfrm>
          <a:off x="733425" y="25469850"/>
          <a:ext cx="6953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s-ES" sz="600" b="1" i="0" u="none" strike="noStrike" baseline="0">
              <a:solidFill>
                <a:srgbClr val="FFFFFF"/>
              </a:solidFill>
              <a:latin typeface="Arial"/>
              <a:cs typeface="Arial"/>
            </a:rPr>
            <a:t>UNIVERSIDAD</a:t>
          </a:r>
        </a:p>
      </xdr:txBody>
    </xdr:sp>
    <xdr:clientData/>
  </xdr:twoCellAnchor>
  <xdr:twoCellAnchor>
    <xdr:from>
      <xdr:col>1</xdr:col>
      <xdr:colOff>104775</xdr:colOff>
      <xdr:row>109</xdr:row>
      <xdr:rowOff>323850</xdr:rowOff>
    </xdr:from>
    <xdr:to>
      <xdr:col>1</xdr:col>
      <xdr:colOff>400050</xdr:colOff>
      <xdr:row>110</xdr:row>
      <xdr:rowOff>190500</xdr:rowOff>
    </xdr:to>
    <xdr:sp macro="" textlink="">
      <xdr:nvSpPr>
        <xdr:cNvPr id="24584" name="Rectangle 8">
          <a:extLst>
            <a:ext uri="{FF2B5EF4-FFF2-40B4-BE49-F238E27FC236}">
              <a16:creationId xmlns:a16="http://schemas.microsoft.com/office/drawing/2014/main" id="{84E58185-9434-48D4-8B66-89DC69961535}"/>
            </a:ext>
          </a:extLst>
        </xdr:cNvPr>
        <xdr:cNvSpPr>
          <a:spLocks noChangeArrowheads="1"/>
        </xdr:cNvSpPr>
      </xdr:nvSpPr>
      <xdr:spPr bwMode="auto">
        <a:xfrm>
          <a:off x="542925" y="25593675"/>
          <a:ext cx="29527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PAS</a:t>
          </a:r>
        </a:p>
      </xdr:txBody>
    </xdr:sp>
    <xdr:clientData/>
  </xdr:twoCellAnchor>
  <xdr:twoCellAnchor>
    <xdr:from>
      <xdr:col>1</xdr:col>
      <xdr:colOff>295275</xdr:colOff>
      <xdr:row>138</xdr:row>
      <xdr:rowOff>38100</xdr:rowOff>
    </xdr:from>
    <xdr:to>
      <xdr:col>1</xdr:col>
      <xdr:colOff>990600</xdr:colOff>
      <xdr:row>138</xdr:row>
      <xdr:rowOff>171450</xdr:rowOff>
    </xdr:to>
    <xdr:sp macro="" textlink="">
      <xdr:nvSpPr>
        <xdr:cNvPr id="24585" name="Rectangle 9">
          <a:extLst>
            <a:ext uri="{FF2B5EF4-FFF2-40B4-BE49-F238E27FC236}">
              <a16:creationId xmlns:a16="http://schemas.microsoft.com/office/drawing/2014/main" id="{1255ADED-B9D3-47F7-B031-755183117E48}"/>
            </a:ext>
          </a:extLst>
        </xdr:cNvPr>
        <xdr:cNvSpPr>
          <a:spLocks noChangeArrowheads="1"/>
        </xdr:cNvSpPr>
      </xdr:nvSpPr>
      <xdr:spPr bwMode="auto">
        <a:xfrm>
          <a:off x="733425" y="30165675"/>
          <a:ext cx="6953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s-ES" sz="600" b="1" i="0" u="none" strike="noStrike" baseline="0">
              <a:solidFill>
                <a:srgbClr val="FFFFFF"/>
              </a:solidFill>
              <a:latin typeface="Arial"/>
              <a:cs typeface="Arial"/>
            </a:rPr>
            <a:t>UNIVERSIDAD</a:t>
          </a:r>
        </a:p>
      </xdr:txBody>
    </xdr:sp>
    <xdr:clientData/>
  </xdr:twoCellAnchor>
  <xdr:twoCellAnchor>
    <xdr:from>
      <xdr:col>1</xdr:col>
      <xdr:colOff>104775</xdr:colOff>
      <xdr:row>138</xdr:row>
      <xdr:rowOff>323850</xdr:rowOff>
    </xdr:from>
    <xdr:to>
      <xdr:col>1</xdr:col>
      <xdr:colOff>400050</xdr:colOff>
      <xdr:row>139</xdr:row>
      <xdr:rowOff>190500</xdr:rowOff>
    </xdr:to>
    <xdr:sp macro="" textlink="">
      <xdr:nvSpPr>
        <xdr:cNvPr id="24586" name="Rectangle 10">
          <a:extLst>
            <a:ext uri="{FF2B5EF4-FFF2-40B4-BE49-F238E27FC236}">
              <a16:creationId xmlns:a16="http://schemas.microsoft.com/office/drawing/2014/main" id="{22F2C64C-54A9-4E10-A2B2-ACDB2D45C250}"/>
            </a:ext>
          </a:extLst>
        </xdr:cNvPr>
        <xdr:cNvSpPr>
          <a:spLocks noChangeArrowheads="1"/>
        </xdr:cNvSpPr>
      </xdr:nvSpPr>
      <xdr:spPr bwMode="auto">
        <a:xfrm>
          <a:off x="542925" y="30289500"/>
          <a:ext cx="29527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PAS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3</xdr:row>
      <xdr:rowOff>190500</xdr:rowOff>
    </xdr:from>
    <xdr:to>
      <xdr:col>1</xdr:col>
      <xdr:colOff>762000</xdr:colOff>
      <xdr:row>3</xdr:row>
      <xdr:rowOff>361950</xdr:rowOff>
    </xdr:to>
    <xdr:sp macro="" textlink="">
      <xdr:nvSpPr>
        <xdr:cNvPr id="23553" name="Rectangle 1">
          <a:extLst>
            <a:ext uri="{FF2B5EF4-FFF2-40B4-BE49-F238E27FC236}">
              <a16:creationId xmlns:a16="http://schemas.microsoft.com/office/drawing/2014/main" id="{746824A6-8DE2-4BF2-B89C-BCF065FE86D4}"/>
            </a:ext>
          </a:extLst>
        </xdr:cNvPr>
        <xdr:cNvSpPr>
          <a:spLocks noChangeArrowheads="1"/>
        </xdr:cNvSpPr>
      </xdr:nvSpPr>
      <xdr:spPr bwMode="auto">
        <a:xfrm>
          <a:off x="790575" y="895350"/>
          <a:ext cx="73342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s-ES" sz="700" b="1" i="0" u="none" strike="noStrike" baseline="0">
              <a:solidFill>
                <a:srgbClr val="FFFFFF"/>
              </a:solidFill>
              <a:latin typeface="Arial"/>
              <a:cs typeface="Arial"/>
            </a:rPr>
            <a:t>UNIVERSIDAD</a:t>
          </a:r>
        </a:p>
      </xdr:txBody>
    </xdr:sp>
    <xdr:clientData/>
  </xdr:twoCellAnchor>
  <xdr:twoCellAnchor>
    <xdr:from>
      <xdr:col>1</xdr:col>
      <xdr:colOff>295275</xdr:colOff>
      <xdr:row>2</xdr:row>
      <xdr:rowOff>95250</xdr:rowOff>
    </xdr:from>
    <xdr:to>
      <xdr:col>1</xdr:col>
      <xdr:colOff>933450</xdr:colOff>
      <xdr:row>3</xdr:row>
      <xdr:rowOff>19050</xdr:rowOff>
    </xdr:to>
    <xdr:sp macro="" textlink="">
      <xdr:nvSpPr>
        <xdr:cNvPr id="23554" name="Rectangle 2">
          <a:extLst>
            <a:ext uri="{FF2B5EF4-FFF2-40B4-BE49-F238E27FC236}">
              <a16:creationId xmlns:a16="http://schemas.microsoft.com/office/drawing/2014/main" id="{4854F955-BC8A-4CFD-9908-580A75D333BF}"/>
            </a:ext>
          </a:extLst>
        </xdr:cNvPr>
        <xdr:cNvSpPr>
          <a:spLocks noChangeArrowheads="1"/>
        </xdr:cNvSpPr>
      </xdr:nvSpPr>
      <xdr:spPr bwMode="auto">
        <a:xfrm>
          <a:off x="1057275" y="419100"/>
          <a:ext cx="638175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RELACIÓN</a:t>
          </a:r>
        </a:p>
      </xdr:txBody>
    </xdr:sp>
    <xdr:clientData/>
  </xdr:twoCellAnchor>
  <xdr:twoCellAnchor>
    <xdr:from>
      <xdr:col>3</xdr:col>
      <xdr:colOff>28575</xdr:colOff>
      <xdr:row>56</xdr:row>
      <xdr:rowOff>0</xdr:rowOff>
    </xdr:from>
    <xdr:to>
      <xdr:col>3</xdr:col>
      <xdr:colOff>762000</xdr:colOff>
      <xdr:row>56</xdr:row>
      <xdr:rowOff>0</xdr:rowOff>
    </xdr:to>
    <xdr:sp macro="" textlink="">
      <xdr:nvSpPr>
        <xdr:cNvPr id="23558" name="Rectangle 6">
          <a:extLst>
            <a:ext uri="{FF2B5EF4-FFF2-40B4-BE49-F238E27FC236}">
              <a16:creationId xmlns:a16="http://schemas.microsoft.com/office/drawing/2014/main" id="{5C7C1FF3-C677-4E0B-90EB-09CF33CD8D49}"/>
            </a:ext>
          </a:extLst>
        </xdr:cNvPr>
        <xdr:cNvSpPr>
          <a:spLocks noChangeArrowheads="1"/>
        </xdr:cNvSpPr>
      </xdr:nvSpPr>
      <xdr:spPr bwMode="auto">
        <a:xfrm>
          <a:off x="4124325" y="11925300"/>
          <a:ext cx="7334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s-ES" sz="700" b="1" i="0" u="none" strike="noStrike" baseline="0">
              <a:solidFill>
                <a:srgbClr val="FFFFFF"/>
              </a:solidFill>
              <a:latin typeface="Arial"/>
              <a:cs typeface="Arial"/>
            </a:rPr>
            <a:t>UNIVERSIDAD</a:t>
          </a:r>
        </a:p>
      </xdr:txBody>
    </xdr:sp>
    <xdr:clientData/>
  </xdr:twoCellAnchor>
  <xdr:twoCellAnchor>
    <xdr:from>
      <xdr:col>3</xdr:col>
      <xdr:colOff>295275</xdr:colOff>
      <xdr:row>56</xdr:row>
      <xdr:rowOff>0</xdr:rowOff>
    </xdr:from>
    <xdr:to>
      <xdr:col>3</xdr:col>
      <xdr:colOff>762000</xdr:colOff>
      <xdr:row>56</xdr:row>
      <xdr:rowOff>0</xdr:rowOff>
    </xdr:to>
    <xdr:sp macro="" textlink="">
      <xdr:nvSpPr>
        <xdr:cNvPr id="23559" name="Rectangle 7">
          <a:extLst>
            <a:ext uri="{FF2B5EF4-FFF2-40B4-BE49-F238E27FC236}">
              <a16:creationId xmlns:a16="http://schemas.microsoft.com/office/drawing/2014/main" id="{FAF82CAA-415D-4C7A-86F6-C8B9F2A50740}"/>
            </a:ext>
          </a:extLst>
        </xdr:cNvPr>
        <xdr:cNvSpPr>
          <a:spLocks noChangeArrowheads="1"/>
        </xdr:cNvSpPr>
      </xdr:nvSpPr>
      <xdr:spPr bwMode="auto">
        <a:xfrm>
          <a:off x="4391025" y="11925300"/>
          <a:ext cx="4667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RELACIÓN</a:t>
          </a:r>
        </a:p>
      </xdr:txBody>
    </xdr:sp>
    <xdr:clientData/>
  </xdr:twoCellAnchor>
  <xdr:twoCellAnchor>
    <xdr:from>
      <xdr:col>26</xdr:col>
      <xdr:colOff>28575</xdr:colOff>
      <xdr:row>56</xdr:row>
      <xdr:rowOff>0</xdr:rowOff>
    </xdr:from>
    <xdr:to>
      <xdr:col>26</xdr:col>
      <xdr:colOff>762000</xdr:colOff>
      <xdr:row>56</xdr:row>
      <xdr:rowOff>0</xdr:rowOff>
    </xdr:to>
    <xdr:sp macro="" textlink="">
      <xdr:nvSpPr>
        <xdr:cNvPr id="23560" name="Rectangle 8">
          <a:extLst>
            <a:ext uri="{FF2B5EF4-FFF2-40B4-BE49-F238E27FC236}">
              <a16:creationId xmlns:a16="http://schemas.microsoft.com/office/drawing/2014/main" id="{CEC51C2E-C2C1-4DCE-8F26-D5400DB640D2}"/>
            </a:ext>
          </a:extLst>
        </xdr:cNvPr>
        <xdr:cNvSpPr>
          <a:spLocks noChangeArrowheads="1"/>
        </xdr:cNvSpPr>
      </xdr:nvSpPr>
      <xdr:spPr bwMode="auto">
        <a:xfrm>
          <a:off x="22421850" y="11925300"/>
          <a:ext cx="7334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s-ES" sz="700" b="1" i="0" u="none" strike="noStrike" baseline="0">
              <a:solidFill>
                <a:srgbClr val="FFFFFF"/>
              </a:solidFill>
              <a:latin typeface="Arial"/>
              <a:cs typeface="Arial"/>
            </a:rPr>
            <a:t>UNIVERSIDAD</a:t>
          </a:r>
        </a:p>
      </xdr:txBody>
    </xdr:sp>
    <xdr:clientData/>
  </xdr:twoCellAnchor>
  <xdr:twoCellAnchor>
    <xdr:from>
      <xdr:col>26</xdr:col>
      <xdr:colOff>295275</xdr:colOff>
      <xdr:row>56</xdr:row>
      <xdr:rowOff>0</xdr:rowOff>
    </xdr:from>
    <xdr:to>
      <xdr:col>26</xdr:col>
      <xdr:colOff>762000</xdr:colOff>
      <xdr:row>56</xdr:row>
      <xdr:rowOff>0</xdr:rowOff>
    </xdr:to>
    <xdr:sp macro="" textlink="">
      <xdr:nvSpPr>
        <xdr:cNvPr id="23561" name="Rectangle 9">
          <a:extLst>
            <a:ext uri="{FF2B5EF4-FFF2-40B4-BE49-F238E27FC236}">
              <a16:creationId xmlns:a16="http://schemas.microsoft.com/office/drawing/2014/main" id="{AAE13D47-C066-42CE-BFD7-FAE99A912C85}"/>
            </a:ext>
          </a:extLst>
        </xdr:cNvPr>
        <xdr:cNvSpPr>
          <a:spLocks noChangeArrowheads="1"/>
        </xdr:cNvSpPr>
      </xdr:nvSpPr>
      <xdr:spPr bwMode="auto">
        <a:xfrm>
          <a:off x="22688550" y="11925300"/>
          <a:ext cx="4667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RELACIÓN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3</xdr:row>
      <xdr:rowOff>104775</xdr:rowOff>
    </xdr:from>
    <xdr:to>
      <xdr:col>1</xdr:col>
      <xdr:colOff>781050</xdr:colOff>
      <xdr:row>3</xdr:row>
      <xdr:rowOff>200025</xdr:rowOff>
    </xdr:to>
    <xdr:sp macro="" textlink="">
      <xdr:nvSpPr>
        <xdr:cNvPr id="6146" name="Rectangle 2">
          <a:extLst>
            <a:ext uri="{FF2B5EF4-FFF2-40B4-BE49-F238E27FC236}">
              <a16:creationId xmlns:a16="http://schemas.microsoft.com/office/drawing/2014/main" id="{1D13D330-CBC2-445B-AE05-A3054B684B39}"/>
            </a:ext>
          </a:extLst>
        </xdr:cNvPr>
        <xdr:cNvSpPr>
          <a:spLocks noChangeArrowheads="1"/>
        </xdr:cNvSpPr>
      </xdr:nvSpPr>
      <xdr:spPr bwMode="auto">
        <a:xfrm>
          <a:off x="171450" y="1028700"/>
          <a:ext cx="7239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66FF" mc:Ignorable="a14" a14:legacySpreadsheetColorIndex="48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s-ES" sz="700" b="1" i="0" u="none" strike="noStrike" baseline="0">
              <a:solidFill>
                <a:srgbClr val="FFFFFF"/>
              </a:solidFill>
              <a:latin typeface="Arial"/>
              <a:cs typeface="Arial"/>
            </a:rPr>
            <a:t>UNIVERSIDAD</a:t>
          </a:r>
        </a:p>
      </xdr:txBody>
    </xdr:sp>
    <xdr:clientData/>
  </xdr:twoCellAnchor>
  <xdr:twoCellAnchor>
    <xdr:from>
      <xdr:col>1</xdr:col>
      <xdr:colOff>1095375</xdr:colOff>
      <xdr:row>2</xdr:row>
      <xdr:rowOff>57150</xdr:rowOff>
    </xdr:from>
    <xdr:to>
      <xdr:col>1</xdr:col>
      <xdr:colOff>1704975</xdr:colOff>
      <xdr:row>2</xdr:row>
      <xdr:rowOff>200025</xdr:rowOff>
    </xdr:to>
    <xdr:sp macro="" textlink="">
      <xdr:nvSpPr>
        <xdr:cNvPr id="6147" name="Rectangle 3">
          <a:extLst>
            <a:ext uri="{FF2B5EF4-FFF2-40B4-BE49-F238E27FC236}">
              <a16:creationId xmlns:a16="http://schemas.microsoft.com/office/drawing/2014/main" id="{C3FBA0C8-5E17-43BA-AA03-8ED812C5B265}"/>
            </a:ext>
          </a:extLst>
        </xdr:cNvPr>
        <xdr:cNvSpPr>
          <a:spLocks noChangeArrowheads="1"/>
        </xdr:cNvSpPr>
      </xdr:nvSpPr>
      <xdr:spPr bwMode="auto">
        <a:xfrm>
          <a:off x="1209675" y="723900"/>
          <a:ext cx="6096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66FF" mc:Ignorable="a14" a14:legacySpreadsheetColorIndex="48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RELACIÓN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0</xdr:row>
      <xdr:rowOff>0</xdr:rowOff>
    </xdr:from>
    <xdr:to>
      <xdr:col>10</xdr:col>
      <xdr:colOff>266700</xdr:colOff>
      <xdr:row>0</xdr:row>
      <xdr:rowOff>0</xdr:rowOff>
    </xdr:to>
    <xdr:graphicFrame macro="">
      <xdr:nvGraphicFramePr>
        <xdr:cNvPr id="19458" name="Gráfico 2">
          <a:extLst>
            <a:ext uri="{FF2B5EF4-FFF2-40B4-BE49-F238E27FC236}">
              <a16:creationId xmlns:a16="http://schemas.microsoft.com/office/drawing/2014/main" id="{27D8D57F-3BF7-4EE1-8B9F-8C6B764E87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295275</xdr:colOff>
      <xdr:row>0</xdr:row>
      <xdr:rowOff>0</xdr:rowOff>
    </xdr:from>
    <xdr:to>
      <xdr:col>10</xdr:col>
      <xdr:colOff>371475</xdr:colOff>
      <xdr:row>0</xdr:row>
      <xdr:rowOff>0</xdr:rowOff>
    </xdr:to>
    <xdr:graphicFrame macro="">
      <xdr:nvGraphicFramePr>
        <xdr:cNvPr id="19459" name="Gráfico 3">
          <a:extLst>
            <a:ext uri="{FF2B5EF4-FFF2-40B4-BE49-F238E27FC236}">
              <a16:creationId xmlns:a16="http://schemas.microsoft.com/office/drawing/2014/main" id="{98CE12E9-9478-451E-9B68-A60C8BC109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590550</xdr:colOff>
      <xdr:row>3</xdr:row>
      <xdr:rowOff>0</xdr:rowOff>
    </xdr:from>
    <xdr:to>
      <xdr:col>11</xdr:col>
      <xdr:colOff>180975</xdr:colOff>
      <xdr:row>3</xdr:row>
      <xdr:rowOff>0</xdr:rowOff>
    </xdr:to>
    <xdr:graphicFrame macro="">
      <xdr:nvGraphicFramePr>
        <xdr:cNvPr id="19460" name="Gráfico 4">
          <a:extLst>
            <a:ext uri="{FF2B5EF4-FFF2-40B4-BE49-F238E27FC236}">
              <a16:creationId xmlns:a16="http://schemas.microsoft.com/office/drawing/2014/main" id="{ED500F34-071C-488F-B9FD-5F78365364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561975</xdr:colOff>
      <xdr:row>3</xdr:row>
      <xdr:rowOff>0</xdr:rowOff>
    </xdr:from>
    <xdr:to>
      <xdr:col>11</xdr:col>
      <xdr:colOff>200025</xdr:colOff>
      <xdr:row>3</xdr:row>
      <xdr:rowOff>0</xdr:rowOff>
    </xdr:to>
    <xdr:graphicFrame macro="">
      <xdr:nvGraphicFramePr>
        <xdr:cNvPr id="19461" name="Gráfico 5">
          <a:extLst>
            <a:ext uri="{FF2B5EF4-FFF2-40B4-BE49-F238E27FC236}">
              <a16:creationId xmlns:a16="http://schemas.microsoft.com/office/drawing/2014/main" id="{B84FD718-3BE2-4F96-8D7A-3ECEA7C66A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714375</xdr:colOff>
      <xdr:row>21</xdr:row>
      <xdr:rowOff>133350</xdr:rowOff>
    </xdr:from>
    <xdr:to>
      <xdr:col>12</xdr:col>
      <xdr:colOff>790575</xdr:colOff>
      <xdr:row>22</xdr:row>
      <xdr:rowOff>47625</xdr:rowOff>
    </xdr:to>
    <xdr:sp macro="" textlink="">
      <xdr:nvSpPr>
        <xdr:cNvPr id="19473" name="Text Box 17">
          <a:extLst>
            <a:ext uri="{FF2B5EF4-FFF2-40B4-BE49-F238E27FC236}">
              <a16:creationId xmlns:a16="http://schemas.microsoft.com/office/drawing/2014/main" id="{C7F4C8D2-E544-4E15-90D5-3C336FB3E70B}"/>
            </a:ext>
          </a:extLst>
        </xdr:cNvPr>
        <xdr:cNvSpPr txBox="1">
          <a:spLocks noChangeArrowheads="1"/>
        </xdr:cNvSpPr>
      </xdr:nvSpPr>
      <xdr:spPr bwMode="auto">
        <a:xfrm>
          <a:off x="5972175" y="4010025"/>
          <a:ext cx="762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0</xdr:col>
      <xdr:colOff>66675</xdr:colOff>
      <xdr:row>1</xdr:row>
      <xdr:rowOff>47625</xdr:rowOff>
    </xdr:from>
    <xdr:to>
      <xdr:col>13</xdr:col>
      <xdr:colOff>504004</xdr:colOff>
      <xdr:row>23</xdr:row>
      <xdr:rowOff>85248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273E235-CEB0-4B90-AB83-EDD1D223C5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6675" y="466725"/>
          <a:ext cx="6571429" cy="381904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0</xdr:row>
      <xdr:rowOff>0</xdr:rowOff>
    </xdr:from>
    <xdr:to>
      <xdr:col>19</xdr:col>
      <xdr:colOff>276225</xdr:colOff>
      <xdr:row>0</xdr:row>
      <xdr:rowOff>0</xdr:rowOff>
    </xdr:to>
    <xdr:graphicFrame macro="">
      <xdr:nvGraphicFramePr>
        <xdr:cNvPr id="20481" name="Gráfico 1">
          <a:extLst>
            <a:ext uri="{FF2B5EF4-FFF2-40B4-BE49-F238E27FC236}">
              <a16:creationId xmlns:a16="http://schemas.microsoft.com/office/drawing/2014/main" id="{AA4BCA7F-B08E-48EB-B854-9AC0BF2699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542925</xdr:colOff>
      <xdr:row>8</xdr:row>
      <xdr:rowOff>142875</xdr:rowOff>
    </xdr:from>
    <xdr:to>
      <xdr:col>2</xdr:col>
      <xdr:colOff>619125</xdr:colOff>
      <xdr:row>9</xdr:row>
      <xdr:rowOff>66675</xdr:rowOff>
    </xdr:to>
    <xdr:sp macro="" textlink="">
      <xdr:nvSpPr>
        <xdr:cNvPr id="20506" name="Text Box 26">
          <a:extLst>
            <a:ext uri="{FF2B5EF4-FFF2-40B4-BE49-F238E27FC236}">
              <a16:creationId xmlns:a16="http://schemas.microsoft.com/office/drawing/2014/main" id="{A701CB2D-146A-44BF-AB7C-E6DFD0CD148D}"/>
            </a:ext>
          </a:extLst>
        </xdr:cNvPr>
        <xdr:cNvSpPr txBox="1">
          <a:spLocks noChangeArrowheads="1"/>
        </xdr:cNvSpPr>
      </xdr:nvSpPr>
      <xdr:spPr bwMode="auto">
        <a:xfrm>
          <a:off x="1419225" y="1781175"/>
          <a:ext cx="7620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7</xdr:col>
      <xdr:colOff>733425</xdr:colOff>
      <xdr:row>8</xdr:row>
      <xdr:rowOff>152400</xdr:rowOff>
    </xdr:from>
    <xdr:to>
      <xdr:col>8</xdr:col>
      <xdr:colOff>47625</xdr:colOff>
      <xdr:row>9</xdr:row>
      <xdr:rowOff>76200</xdr:rowOff>
    </xdr:to>
    <xdr:sp macro="" textlink="">
      <xdr:nvSpPr>
        <xdr:cNvPr id="20507" name="Text Box 27">
          <a:extLst>
            <a:ext uri="{FF2B5EF4-FFF2-40B4-BE49-F238E27FC236}">
              <a16:creationId xmlns:a16="http://schemas.microsoft.com/office/drawing/2014/main" id="{04F6ED06-2160-4E77-87A6-73D365C64385}"/>
            </a:ext>
          </a:extLst>
        </xdr:cNvPr>
        <xdr:cNvSpPr txBox="1">
          <a:spLocks noChangeArrowheads="1"/>
        </xdr:cNvSpPr>
      </xdr:nvSpPr>
      <xdr:spPr bwMode="auto">
        <a:xfrm>
          <a:off x="5419725" y="1790700"/>
          <a:ext cx="7620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0</xdr:col>
      <xdr:colOff>85725</xdr:colOff>
      <xdr:row>3</xdr:row>
      <xdr:rowOff>28575</xdr:rowOff>
    </xdr:from>
    <xdr:to>
      <xdr:col>12</xdr:col>
      <xdr:colOff>256155</xdr:colOff>
      <xdr:row>22</xdr:row>
      <xdr:rowOff>104381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9DDBC0C-9DEA-4314-92FE-C57D77CEFE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" y="857250"/>
          <a:ext cx="8161905" cy="3152381"/>
        </a:xfrm>
        <a:prstGeom prst="rect">
          <a:avLst/>
        </a:prstGeom>
      </xdr:spPr>
    </xdr:pic>
    <xdr:clientData/>
  </xdr:twoCellAnchor>
  <xdr:twoCellAnchor editAs="oneCell">
    <xdr:from>
      <xdr:col>3</xdr:col>
      <xdr:colOff>590550</xdr:colOff>
      <xdr:row>23</xdr:row>
      <xdr:rowOff>95250</xdr:rowOff>
    </xdr:from>
    <xdr:to>
      <xdr:col>8</xdr:col>
      <xdr:colOff>532931</xdr:colOff>
      <xdr:row>24</xdr:row>
      <xdr:rowOff>76182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14222AC0-D1B5-40F3-90DE-E1FDD50F51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228850" y="4162425"/>
          <a:ext cx="3752381" cy="142857"/>
        </a:xfrm>
        <a:prstGeom prst="rect">
          <a:avLst/>
        </a:prstGeom>
      </xdr:spPr>
    </xdr:pic>
    <xdr:clientData/>
  </xdr:twoCellAnchor>
  <xdr:twoCellAnchor>
    <xdr:from>
      <xdr:col>3</xdr:col>
      <xdr:colOff>142875</xdr:colOff>
      <xdr:row>1</xdr:row>
      <xdr:rowOff>66675</xdr:rowOff>
    </xdr:from>
    <xdr:to>
      <xdr:col>4</xdr:col>
      <xdr:colOff>47625</xdr:colOff>
      <xdr:row>2</xdr:row>
      <xdr:rowOff>123825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E1857BBA-EB6C-41B0-8444-C7089B2E7D6B}"/>
            </a:ext>
          </a:extLst>
        </xdr:cNvPr>
        <xdr:cNvSpPr txBox="1"/>
      </xdr:nvSpPr>
      <xdr:spPr>
        <a:xfrm>
          <a:off x="1781175" y="485775"/>
          <a:ext cx="666750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>
              <a:solidFill>
                <a:schemeClr val="accent1">
                  <a:lumMod val="75000"/>
                </a:schemeClr>
              </a:solidFill>
            </a:rPr>
            <a:t>Mujeres</a:t>
          </a:r>
        </a:p>
      </xdr:txBody>
    </xdr:sp>
    <xdr:clientData/>
  </xdr:twoCellAnchor>
  <xdr:twoCellAnchor>
    <xdr:from>
      <xdr:col>8</xdr:col>
      <xdr:colOff>571499</xdr:colOff>
      <xdr:row>1</xdr:row>
      <xdr:rowOff>57150</xdr:rowOff>
    </xdr:from>
    <xdr:to>
      <xdr:col>9</xdr:col>
      <xdr:colOff>523874</xdr:colOff>
      <xdr:row>2</xdr:row>
      <xdr:rowOff>114300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29A0C6B0-C64E-42E1-946F-68C8BE8EB218}"/>
            </a:ext>
          </a:extLst>
        </xdr:cNvPr>
        <xdr:cNvSpPr txBox="1"/>
      </xdr:nvSpPr>
      <xdr:spPr>
        <a:xfrm>
          <a:off x="6019799" y="476250"/>
          <a:ext cx="7143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>
              <a:solidFill>
                <a:schemeClr val="accent1">
                  <a:lumMod val="75000"/>
                </a:schemeClr>
              </a:solidFill>
            </a:rPr>
            <a:t>Hombres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3</xdr:row>
      <xdr:rowOff>66675</xdr:rowOff>
    </xdr:from>
    <xdr:to>
      <xdr:col>1</xdr:col>
      <xdr:colOff>800100</xdr:colOff>
      <xdr:row>3</xdr:row>
      <xdr:rowOff>209550</xdr:rowOff>
    </xdr:to>
    <xdr:sp macro="" textlink="">
      <xdr:nvSpPr>
        <xdr:cNvPr id="3074" name="Rectangle 2">
          <a:extLst>
            <a:ext uri="{FF2B5EF4-FFF2-40B4-BE49-F238E27FC236}">
              <a16:creationId xmlns:a16="http://schemas.microsoft.com/office/drawing/2014/main" id="{B4E3E7D1-6153-4770-AC08-00C0324692E4}"/>
            </a:ext>
          </a:extLst>
        </xdr:cNvPr>
        <xdr:cNvSpPr>
          <a:spLocks noChangeArrowheads="1"/>
        </xdr:cNvSpPr>
      </xdr:nvSpPr>
      <xdr:spPr bwMode="auto">
        <a:xfrm>
          <a:off x="200025" y="1019175"/>
          <a:ext cx="714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66FF" mc:Ignorable="a14" a14:legacySpreadsheetColorIndex="48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UNIVERSIDAD</a:t>
          </a:r>
        </a:p>
      </xdr:txBody>
    </xdr:sp>
    <xdr:clientData/>
  </xdr:twoCellAnchor>
  <xdr:twoCellAnchor>
    <xdr:from>
      <xdr:col>1</xdr:col>
      <xdr:colOff>1247775</xdr:colOff>
      <xdr:row>2</xdr:row>
      <xdr:rowOff>66675</xdr:rowOff>
    </xdr:from>
    <xdr:to>
      <xdr:col>1</xdr:col>
      <xdr:colOff>1676400</xdr:colOff>
      <xdr:row>2</xdr:row>
      <xdr:rowOff>276225</xdr:rowOff>
    </xdr:to>
    <xdr:sp macro="" textlink="">
      <xdr:nvSpPr>
        <xdr:cNvPr id="3075" name="Rectangle 3">
          <a:extLst>
            <a:ext uri="{FF2B5EF4-FFF2-40B4-BE49-F238E27FC236}">
              <a16:creationId xmlns:a16="http://schemas.microsoft.com/office/drawing/2014/main" id="{E4DE972D-C5D4-48CC-A1BF-81EB5F0544D1}"/>
            </a:ext>
          </a:extLst>
        </xdr:cNvPr>
        <xdr:cNvSpPr>
          <a:spLocks noChangeArrowheads="1"/>
        </xdr:cNvSpPr>
      </xdr:nvSpPr>
      <xdr:spPr bwMode="auto">
        <a:xfrm>
          <a:off x="1362075" y="733425"/>
          <a:ext cx="4286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66FF" mc:Ignorable="a14" a14:legacySpreadsheetColorIndex="48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PAS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20</xdr:row>
      <xdr:rowOff>66675</xdr:rowOff>
    </xdr:from>
    <xdr:to>
      <xdr:col>2</xdr:col>
      <xdr:colOff>762000</xdr:colOff>
      <xdr:row>20</xdr:row>
      <xdr:rowOff>209550</xdr:rowOff>
    </xdr:to>
    <xdr:sp macro="" textlink="">
      <xdr:nvSpPr>
        <xdr:cNvPr id="22537" name="Rectangle 9">
          <a:extLst>
            <a:ext uri="{FF2B5EF4-FFF2-40B4-BE49-F238E27FC236}">
              <a16:creationId xmlns:a16="http://schemas.microsoft.com/office/drawing/2014/main" id="{4E811F37-A29E-4357-B5B0-805F6872A526}"/>
            </a:ext>
          </a:extLst>
        </xdr:cNvPr>
        <xdr:cNvSpPr>
          <a:spLocks noChangeArrowheads="1"/>
        </xdr:cNvSpPr>
      </xdr:nvSpPr>
      <xdr:spPr bwMode="auto">
        <a:xfrm>
          <a:off x="1609725" y="4591050"/>
          <a:ext cx="676275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UNIVERSIDAD</a:t>
          </a:r>
        </a:p>
      </xdr:txBody>
    </xdr:sp>
    <xdr:clientData/>
  </xdr:twoCellAnchor>
  <xdr:twoCellAnchor>
    <xdr:from>
      <xdr:col>2</xdr:col>
      <xdr:colOff>885825</xdr:colOff>
      <xdr:row>19</xdr:row>
      <xdr:rowOff>85725</xdr:rowOff>
    </xdr:from>
    <xdr:to>
      <xdr:col>2</xdr:col>
      <xdr:colOff>1314450</xdr:colOff>
      <xdr:row>20</xdr:row>
      <xdr:rowOff>0</xdr:rowOff>
    </xdr:to>
    <xdr:sp macro="" textlink="">
      <xdr:nvSpPr>
        <xdr:cNvPr id="22538" name="Rectangle 10">
          <a:extLst>
            <a:ext uri="{FF2B5EF4-FFF2-40B4-BE49-F238E27FC236}">
              <a16:creationId xmlns:a16="http://schemas.microsoft.com/office/drawing/2014/main" id="{29E40786-1EB8-4839-9513-088FB75AE8F1}"/>
            </a:ext>
          </a:extLst>
        </xdr:cNvPr>
        <xdr:cNvSpPr>
          <a:spLocks noChangeArrowheads="1"/>
        </xdr:cNvSpPr>
      </xdr:nvSpPr>
      <xdr:spPr bwMode="auto">
        <a:xfrm>
          <a:off x="2286000" y="44481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PAS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0</xdr:row>
      <xdr:rowOff>0</xdr:rowOff>
    </xdr:from>
    <xdr:to>
      <xdr:col>10</xdr:col>
      <xdr:colOff>266700</xdr:colOff>
      <xdr:row>0</xdr:row>
      <xdr:rowOff>0</xdr:rowOff>
    </xdr:to>
    <xdr:graphicFrame macro="">
      <xdr:nvGraphicFramePr>
        <xdr:cNvPr id="17410" name="Gráfico 2">
          <a:extLst>
            <a:ext uri="{FF2B5EF4-FFF2-40B4-BE49-F238E27FC236}">
              <a16:creationId xmlns:a16="http://schemas.microsoft.com/office/drawing/2014/main" id="{A6B7373E-296C-455D-BE4F-347129D1C7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295275</xdr:colOff>
      <xdr:row>0</xdr:row>
      <xdr:rowOff>0</xdr:rowOff>
    </xdr:from>
    <xdr:to>
      <xdr:col>10</xdr:col>
      <xdr:colOff>371475</xdr:colOff>
      <xdr:row>0</xdr:row>
      <xdr:rowOff>0</xdr:rowOff>
    </xdr:to>
    <xdr:graphicFrame macro="">
      <xdr:nvGraphicFramePr>
        <xdr:cNvPr id="17411" name="Gráfico 3">
          <a:extLst>
            <a:ext uri="{FF2B5EF4-FFF2-40B4-BE49-F238E27FC236}">
              <a16:creationId xmlns:a16="http://schemas.microsoft.com/office/drawing/2014/main" id="{61F7BA77-C2F8-472B-ADCE-6426C1C1CC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38100</xdr:colOff>
      <xdr:row>1</xdr:row>
      <xdr:rowOff>180975</xdr:rowOff>
    </xdr:from>
    <xdr:to>
      <xdr:col>13</xdr:col>
      <xdr:colOff>1199277</xdr:colOff>
      <xdr:row>24</xdr:row>
      <xdr:rowOff>47127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CE737C9-85C7-453A-9C8D-E3EFD864EC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8100" y="600075"/>
          <a:ext cx="6980952" cy="398095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247650</xdr:colOff>
      <xdr:row>2</xdr:row>
      <xdr:rowOff>38100</xdr:rowOff>
    </xdr:from>
    <xdr:to>
      <xdr:col>2</xdr:col>
      <xdr:colOff>38100</xdr:colOff>
      <xdr:row>2</xdr:row>
      <xdr:rowOff>171450</xdr:rowOff>
    </xdr:to>
    <xdr:sp macro="" textlink="">
      <xdr:nvSpPr>
        <xdr:cNvPr id="5125" name="Rectangle 5">
          <a:extLst>
            <a:ext uri="{FF2B5EF4-FFF2-40B4-BE49-F238E27FC236}">
              <a16:creationId xmlns:a16="http://schemas.microsoft.com/office/drawing/2014/main" id="{0E54EBF5-236A-42F9-A7F4-D430A89A41EF}"/>
            </a:ext>
          </a:extLst>
        </xdr:cNvPr>
        <xdr:cNvSpPr>
          <a:spLocks noChangeArrowheads="1"/>
        </xdr:cNvSpPr>
      </xdr:nvSpPr>
      <xdr:spPr bwMode="auto">
        <a:xfrm>
          <a:off x="361950" y="666750"/>
          <a:ext cx="6477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66FF" mc:Ignorable="a14" a14:legacySpreadsheetColorIndex="48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s-ES" sz="600" b="1" i="0" u="none" strike="noStrike" baseline="0">
              <a:solidFill>
                <a:srgbClr val="FFFFFF"/>
              </a:solidFill>
              <a:latin typeface="Arial"/>
              <a:cs typeface="Arial"/>
            </a:rPr>
            <a:t>UNIVERSIDAD</a:t>
          </a:r>
        </a:p>
      </xdr:txBody>
    </xdr:sp>
    <xdr:clientData/>
  </xdr:twoCellAnchor>
  <xdr:twoCellAnchor>
    <xdr:from>
      <xdr:col>1</xdr:col>
      <xdr:colOff>28575</xdr:colOff>
      <xdr:row>3</xdr:row>
      <xdr:rowOff>0</xdr:rowOff>
    </xdr:from>
    <xdr:to>
      <xdr:col>1</xdr:col>
      <xdr:colOff>323850</xdr:colOff>
      <xdr:row>3</xdr:row>
      <xdr:rowOff>142875</xdr:rowOff>
    </xdr:to>
    <xdr:sp macro="" textlink="">
      <xdr:nvSpPr>
        <xdr:cNvPr id="5126" name="Rectangle 6">
          <a:extLst>
            <a:ext uri="{FF2B5EF4-FFF2-40B4-BE49-F238E27FC236}">
              <a16:creationId xmlns:a16="http://schemas.microsoft.com/office/drawing/2014/main" id="{B71B5201-A32F-4F08-9615-53B7FCF27E50}"/>
            </a:ext>
          </a:extLst>
        </xdr:cNvPr>
        <xdr:cNvSpPr>
          <a:spLocks noChangeArrowheads="1"/>
        </xdr:cNvSpPr>
      </xdr:nvSpPr>
      <xdr:spPr bwMode="auto">
        <a:xfrm>
          <a:off x="142875" y="962025"/>
          <a:ext cx="2952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66FF" mc:Ignorable="a14" a14:legacySpreadsheetColorIndex="48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s-ES" sz="600" b="1" i="0" u="none" strike="noStrike" baseline="0">
              <a:solidFill>
                <a:srgbClr val="FFFFFF"/>
              </a:solidFill>
              <a:latin typeface="Arial"/>
              <a:cs typeface="Arial"/>
            </a:rPr>
            <a:t>PAS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2</xdr:row>
      <xdr:rowOff>171450</xdr:rowOff>
    </xdr:from>
    <xdr:to>
      <xdr:col>10</xdr:col>
      <xdr:colOff>1084843</xdr:colOff>
      <xdr:row>20</xdr:row>
      <xdr:rowOff>94857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4E29B5A-6B47-4641-A161-E507381701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838200"/>
          <a:ext cx="8057143" cy="3142857"/>
        </a:xfrm>
        <a:prstGeom prst="rect">
          <a:avLst/>
        </a:prstGeom>
      </xdr:spPr>
    </xdr:pic>
    <xdr:clientData/>
  </xdr:twoCellAnchor>
  <xdr:twoCellAnchor editAs="oneCell">
    <xdr:from>
      <xdr:col>4</xdr:col>
      <xdr:colOff>85725</xdr:colOff>
      <xdr:row>21</xdr:row>
      <xdr:rowOff>57150</xdr:rowOff>
    </xdr:from>
    <xdr:to>
      <xdr:col>8</xdr:col>
      <xdr:colOff>152011</xdr:colOff>
      <xdr:row>22</xdr:row>
      <xdr:rowOff>66654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CE3AC89-B936-4F39-901F-4F0B4FBF9F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52700" y="4105275"/>
          <a:ext cx="3114286" cy="171429"/>
        </a:xfrm>
        <a:prstGeom prst="rect">
          <a:avLst/>
        </a:prstGeom>
      </xdr:spPr>
    </xdr:pic>
    <xdr:clientData/>
  </xdr:twoCellAnchor>
  <xdr:twoCellAnchor>
    <xdr:from>
      <xdr:col>3</xdr:col>
      <xdr:colOff>0</xdr:colOff>
      <xdr:row>1</xdr:row>
      <xdr:rowOff>133350</xdr:rowOff>
    </xdr:from>
    <xdr:to>
      <xdr:col>3</xdr:col>
      <xdr:colOff>666750</xdr:colOff>
      <xdr:row>2</xdr:row>
      <xdr:rowOff>190500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4FF6219A-BB4D-4AB8-BDD6-7CC6B5617691}"/>
            </a:ext>
          </a:extLst>
        </xdr:cNvPr>
        <xdr:cNvSpPr txBox="1"/>
      </xdr:nvSpPr>
      <xdr:spPr>
        <a:xfrm>
          <a:off x="1704975" y="552450"/>
          <a:ext cx="666750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>
              <a:solidFill>
                <a:schemeClr val="accent1">
                  <a:lumMod val="75000"/>
                </a:schemeClr>
              </a:solidFill>
            </a:rPr>
            <a:t>Mujeres</a:t>
          </a:r>
        </a:p>
      </xdr:txBody>
    </xdr:sp>
    <xdr:clientData/>
  </xdr:twoCellAnchor>
  <xdr:twoCellAnchor>
    <xdr:from>
      <xdr:col>8</xdr:col>
      <xdr:colOff>428624</xdr:colOff>
      <xdr:row>1</xdr:row>
      <xdr:rowOff>123825</xdr:rowOff>
    </xdr:from>
    <xdr:to>
      <xdr:col>9</xdr:col>
      <xdr:colOff>380999</xdr:colOff>
      <xdr:row>2</xdr:row>
      <xdr:rowOff>180975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8FEA3C90-1C39-44FC-9BA9-0E06C337796E}"/>
            </a:ext>
          </a:extLst>
        </xdr:cNvPr>
        <xdr:cNvSpPr txBox="1"/>
      </xdr:nvSpPr>
      <xdr:spPr>
        <a:xfrm>
          <a:off x="5943599" y="542925"/>
          <a:ext cx="7143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>
              <a:solidFill>
                <a:schemeClr val="accent1">
                  <a:lumMod val="75000"/>
                </a:schemeClr>
              </a:solidFill>
            </a:rPr>
            <a:t>Hombres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K37"/>
  <sheetViews>
    <sheetView showGridLines="0" tabSelected="1" topLeftCell="A7" zoomScaleNormal="100" zoomScaleSheetLayoutView="100" workbookViewId="0"/>
  </sheetViews>
  <sheetFormatPr baseColWidth="10" defaultRowHeight="12.75" x14ac:dyDescent="0.2"/>
  <cols>
    <col min="1" max="1" width="8.7109375" style="1" customWidth="1"/>
    <col min="2" max="16384" width="11.42578125" style="1"/>
  </cols>
  <sheetData>
    <row r="1" ht="12.75" customHeight="1" x14ac:dyDescent="0.2"/>
    <row r="2" ht="12.75" customHeight="1" x14ac:dyDescent="0.2"/>
    <row r="3" ht="12.75" customHeight="1" x14ac:dyDescent="0.2"/>
    <row r="4" ht="12.75" customHeight="1" x14ac:dyDescent="0.2"/>
    <row r="5" ht="12.75" customHeight="1" x14ac:dyDescent="0.2"/>
    <row r="6" ht="12.75" customHeight="1" x14ac:dyDescent="0.2"/>
    <row r="7" ht="12.75" customHeight="1" x14ac:dyDescent="0.2"/>
    <row r="8" ht="12.75" customHeight="1" x14ac:dyDescent="0.2"/>
    <row r="9" ht="30" customHeight="1" x14ac:dyDescent="0.2"/>
    <row r="10" ht="30" customHeight="1" x14ac:dyDescent="0.2"/>
    <row r="11" ht="9.75" customHeight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1" hidden="1" x14ac:dyDescent="0.2"/>
    <row r="18" spans="1:11" hidden="1" x14ac:dyDescent="0.2"/>
    <row r="19" spans="1:11" ht="67.5" customHeight="1" x14ac:dyDescent="0.2">
      <c r="C19" s="335" t="s">
        <v>146</v>
      </c>
      <c r="D19" s="336"/>
      <c r="E19" s="336"/>
      <c r="F19" s="336"/>
      <c r="G19" s="336"/>
      <c r="H19" s="336"/>
      <c r="I19" s="336"/>
      <c r="J19" s="336"/>
      <c r="K19" s="336"/>
    </row>
    <row r="20" spans="1:11" s="21" customFormat="1" ht="28.5" x14ac:dyDescent="0.2">
      <c r="B20" s="203"/>
      <c r="C20" s="335"/>
      <c r="D20" s="336"/>
      <c r="E20" s="336"/>
      <c r="F20" s="336"/>
      <c r="G20" s="336"/>
      <c r="H20" s="336"/>
      <c r="I20" s="336"/>
      <c r="J20" s="336"/>
      <c r="K20" s="336"/>
    </row>
    <row r="21" spans="1:11" s="21" customFormat="1" ht="12.75" customHeight="1" x14ac:dyDescent="0.2">
      <c r="A21" s="203"/>
      <c r="B21" s="203"/>
      <c r="C21" s="203"/>
      <c r="D21" s="203"/>
      <c r="E21" s="203"/>
      <c r="F21" s="203"/>
      <c r="G21" s="203"/>
      <c r="H21" s="203"/>
      <c r="I21" s="203"/>
    </row>
    <row r="22" spans="1:11" ht="12.75" customHeight="1" x14ac:dyDescent="0.2">
      <c r="A22" s="203"/>
      <c r="B22" s="203"/>
      <c r="C22" s="203"/>
      <c r="D22" s="203"/>
      <c r="E22" s="203"/>
      <c r="F22" s="203"/>
      <c r="G22" s="203"/>
      <c r="H22" s="203"/>
      <c r="I22" s="203"/>
    </row>
    <row r="23" spans="1:11" ht="12.75" customHeight="1" x14ac:dyDescent="0.2"/>
    <row r="24" spans="1:11" ht="12.75" customHeight="1" x14ac:dyDescent="0.2"/>
    <row r="25" spans="1:11" ht="12.75" customHeight="1" x14ac:dyDescent="0.2"/>
    <row r="26" spans="1:11" ht="12.75" customHeight="1" x14ac:dyDescent="0.2"/>
    <row r="27" spans="1:11" ht="12.75" customHeight="1" x14ac:dyDescent="0.2"/>
    <row r="28" spans="1:11" ht="12.75" customHeight="1" x14ac:dyDescent="0.2"/>
    <row r="29" spans="1:11" ht="12.75" customHeight="1" x14ac:dyDescent="0.2"/>
    <row r="30" spans="1:11" ht="12.75" customHeight="1" x14ac:dyDescent="0.2"/>
    <row r="31" spans="1:11" ht="12.75" customHeight="1" x14ac:dyDescent="0.2"/>
    <row r="32" spans="1:11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</sheetData>
  <mergeCells count="2">
    <mergeCell ref="C19:K19"/>
    <mergeCell ref="C20:K20"/>
  </mergeCells>
  <phoneticPr fontId="2" type="noConversion"/>
  <pageMargins left="0.59055118110236227" right="0.59055118110236227" top="0.59055118110236227" bottom="0.59055118110236227" header="0" footer="0"/>
  <pageSetup paperSize="9" scale="93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X29"/>
  <sheetViews>
    <sheetView showGridLines="0" zoomScaleNormal="100" zoomScaleSheetLayoutView="100" workbookViewId="0"/>
  </sheetViews>
  <sheetFormatPr baseColWidth="10" defaultRowHeight="12.75" x14ac:dyDescent="0.2"/>
  <cols>
    <col min="1" max="1" width="1.7109375" style="1" customWidth="1"/>
    <col min="2" max="2" width="13" style="1" bestFit="1" customWidth="1"/>
    <col min="3" max="3" width="7.140625" style="1" bestFit="1" customWidth="1"/>
    <col min="4" max="4" width="5.28515625" style="1" bestFit="1" customWidth="1"/>
    <col min="5" max="5" width="7.7109375" style="1" bestFit="1" customWidth="1"/>
    <col min="6" max="6" width="7.42578125" style="1" bestFit="1" customWidth="1"/>
    <col min="7" max="7" width="6.140625" style="1" bestFit="1" customWidth="1"/>
    <col min="8" max="8" width="4.7109375" style="1" bestFit="1" customWidth="1"/>
    <col min="9" max="9" width="6.42578125" style="1" bestFit="1" customWidth="1"/>
    <col min="10" max="10" width="8.5703125" style="1" bestFit="1" customWidth="1"/>
    <col min="11" max="11" width="6" style="1" bestFit="1" customWidth="1"/>
    <col min="12" max="12" width="4.5703125" style="1" bestFit="1" customWidth="1"/>
    <col min="13" max="13" width="8.5703125" style="1" bestFit="1" customWidth="1"/>
    <col min="14" max="14" width="18.5703125" style="1" customWidth="1"/>
    <col min="15" max="15" width="11.42578125" style="1" customWidth="1"/>
    <col min="16" max="16" width="16.7109375" style="1" customWidth="1"/>
    <col min="17" max="18" width="11.42578125" style="1" customWidth="1"/>
    <col min="19" max="19" width="29.140625" style="1" customWidth="1"/>
    <col min="20" max="20" width="19.42578125" style="1" customWidth="1"/>
    <col min="21" max="21" width="19.85546875" style="1" customWidth="1"/>
    <col min="22" max="16384" width="11.42578125" style="1"/>
  </cols>
  <sheetData>
    <row r="1" spans="1:24" s="16" customFormat="1" ht="33" customHeight="1" x14ac:dyDescent="0.2">
      <c r="B1" s="229" t="s">
        <v>171</v>
      </c>
      <c r="O1" s="18"/>
      <c r="P1" s="18"/>
      <c r="R1" s="204"/>
      <c r="S1" s="204"/>
      <c r="T1" s="204"/>
      <c r="U1" s="204"/>
      <c r="V1" s="204"/>
    </row>
    <row r="2" spans="1:24" s="16" customFormat="1" ht="19.899999999999999" customHeight="1" x14ac:dyDescent="0.2"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R2" s="204"/>
      <c r="S2" s="204"/>
      <c r="T2" s="204"/>
      <c r="U2" s="204"/>
      <c r="V2" s="204"/>
      <c r="W2" s="204"/>
      <c r="X2" s="204"/>
    </row>
    <row r="3" spans="1:24" s="16" customFormat="1" ht="30" customHeight="1" x14ac:dyDescent="0.2">
      <c r="A3" s="200"/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R3" s="204"/>
      <c r="S3" s="204"/>
      <c r="T3" s="204"/>
      <c r="U3" s="204"/>
      <c r="V3" s="204"/>
      <c r="W3" s="204"/>
      <c r="X3" s="204"/>
    </row>
    <row r="4" spans="1:24" s="16" customFormat="1" ht="20.100000000000001" customHeight="1" x14ac:dyDescent="0.2">
      <c r="P4" s="208"/>
      <c r="Q4" s="208"/>
      <c r="R4" s="204"/>
      <c r="S4" s="204"/>
      <c r="T4" s="204"/>
      <c r="U4" s="204"/>
      <c r="V4" s="204"/>
      <c r="W4" s="204"/>
      <c r="X4" s="204"/>
    </row>
    <row r="5" spans="1:24" x14ac:dyDescent="0.2">
      <c r="P5" s="209"/>
      <c r="Q5" s="209"/>
      <c r="R5" s="202"/>
      <c r="S5" s="202"/>
      <c r="T5" s="202"/>
      <c r="U5" s="202"/>
      <c r="V5" s="202"/>
      <c r="W5" s="202"/>
      <c r="X5" s="202"/>
    </row>
    <row r="6" spans="1:24" x14ac:dyDescent="0.2">
      <c r="P6" s="209"/>
      <c r="Q6" s="209"/>
      <c r="R6" s="202"/>
      <c r="S6" s="202"/>
      <c r="T6" s="202"/>
      <c r="U6" s="202"/>
      <c r="V6" s="202"/>
      <c r="W6" s="202"/>
      <c r="X6" s="202"/>
    </row>
    <row r="7" spans="1:24" x14ac:dyDescent="0.2">
      <c r="P7" s="209"/>
      <c r="Q7" s="209"/>
      <c r="R7" s="202"/>
      <c r="S7" s="202"/>
      <c r="T7" s="202"/>
      <c r="U7" s="202"/>
      <c r="V7" s="202"/>
      <c r="W7" s="202"/>
      <c r="X7" s="202"/>
    </row>
    <row r="8" spans="1:24" x14ac:dyDescent="0.2">
      <c r="P8" s="209"/>
      <c r="Q8" s="209"/>
      <c r="R8" s="202"/>
      <c r="S8" s="202"/>
      <c r="T8" s="202"/>
      <c r="U8" s="202"/>
      <c r="V8" s="202"/>
      <c r="W8" s="202"/>
      <c r="X8" s="202"/>
    </row>
    <row r="9" spans="1:24" x14ac:dyDescent="0.2">
      <c r="P9" s="209"/>
      <c r="Q9" s="209"/>
      <c r="R9" s="202"/>
      <c r="S9" s="202"/>
      <c r="T9" s="202"/>
      <c r="U9" s="202"/>
      <c r="V9" s="202"/>
      <c r="W9" s="202"/>
      <c r="X9" s="202"/>
    </row>
    <row r="10" spans="1:24" x14ac:dyDescent="0.2">
      <c r="P10" s="209"/>
      <c r="Q10" s="209"/>
      <c r="R10" s="202"/>
      <c r="S10" s="202"/>
      <c r="T10" s="202"/>
      <c r="U10" s="202"/>
      <c r="V10" s="202"/>
      <c r="W10" s="202"/>
      <c r="X10" s="202"/>
    </row>
    <row r="11" spans="1:24" x14ac:dyDescent="0.2">
      <c r="P11" s="209"/>
      <c r="Q11" s="209"/>
      <c r="R11" s="202"/>
      <c r="S11" s="202"/>
      <c r="T11" s="202"/>
      <c r="U11" s="202"/>
      <c r="V11" s="202"/>
      <c r="W11" s="202"/>
      <c r="X11" s="202"/>
    </row>
    <row r="12" spans="1:24" x14ac:dyDescent="0.2">
      <c r="P12" s="209"/>
      <c r="Q12" s="209"/>
      <c r="R12" s="202"/>
      <c r="S12" s="202"/>
      <c r="T12" s="202"/>
      <c r="U12" s="202"/>
      <c r="V12" s="202"/>
      <c r="W12" s="202"/>
      <c r="X12" s="202"/>
    </row>
    <row r="13" spans="1:24" x14ac:dyDescent="0.2">
      <c r="P13" s="209"/>
      <c r="Q13" s="209"/>
      <c r="R13" s="202"/>
      <c r="S13" s="202"/>
      <c r="T13" s="202"/>
      <c r="U13" s="202"/>
      <c r="V13" s="202"/>
      <c r="W13" s="202"/>
      <c r="X13" s="202"/>
    </row>
    <row r="14" spans="1:24" x14ac:dyDescent="0.2">
      <c r="P14" s="209"/>
      <c r="Q14" s="209"/>
      <c r="R14" s="202"/>
      <c r="S14" s="202"/>
      <c r="T14" s="202"/>
      <c r="U14" s="202"/>
      <c r="V14" s="202"/>
      <c r="W14" s="202"/>
      <c r="X14" s="202"/>
    </row>
    <row r="15" spans="1:24" x14ac:dyDescent="0.2">
      <c r="P15" s="209"/>
      <c r="Q15" s="209"/>
      <c r="R15" s="202"/>
      <c r="S15" s="202"/>
      <c r="T15" s="202"/>
      <c r="U15" s="202"/>
      <c r="V15" s="202"/>
      <c r="W15" s="202"/>
      <c r="X15" s="202"/>
    </row>
    <row r="16" spans="1:24" x14ac:dyDescent="0.2">
      <c r="P16" s="209"/>
      <c r="Q16" s="209"/>
      <c r="R16" s="202"/>
      <c r="S16" s="202"/>
      <c r="T16" s="202"/>
      <c r="U16" s="202"/>
      <c r="V16" s="202"/>
      <c r="W16" s="202"/>
      <c r="X16" s="202"/>
    </row>
    <row r="17" spans="2:24" x14ac:dyDescent="0.2">
      <c r="P17" s="209"/>
      <c r="Q17" s="209"/>
      <c r="R17" s="202"/>
      <c r="S17" s="202"/>
      <c r="T17" s="202"/>
      <c r="U17" s="202"/>
      <c r="V17" s="202"/>
      <c r="W17" s="202"/>
      <c r="X17" s="202"/>
    </row>
    <row r="18" spans="2:24" x14ac:dyDescent="0.2">
      <c r="P18" s="209"/>
      <c r="Q18" s="209"/>
      <c r="R18" s="202"/>
      <c r="S18" s="202"/>
      <c r="T18" s="202"/>
      <c r="U18" s="202"/>
      <c r="V18" s="202"/>
      <c r="W18" s="202"/>
      <c r="X18" s="202"/>
    </row>
    <row r="19" spans="2:24" x14ac:dyDescent="0.2">
      <c r="P19" s="209"/>
      <c r="Q19" s="209"/>
      <c r="R19" s="202"/>
      <c r="S19" s="202"/>
      <c r="T19" s="202"/>
      <c r="U19" s="202"/>
      <c r="V19" s="202"/>
      <c r="W19" s="202"/>
      <c r="X19" s="202"/>
    </row>
    <row r="20" spans="2:24" x14ac:dyDescent="0.2">
      <c r="P20" s="209"/>
      <c r="Q20" s="209"/>
      <c r="R20" s="202"/>
      <c r="S20" s="202"/>
      <c r="T20" s="202"/>
      <c r="U20" s="202"/>
      <c r="V20" s="202"/>
      <c r="W20" s="202"/>
      <c r="X20" s="202"/>
    </row>
    <row r="21" spans="2:24" x14ac:dyDescent="0.2">
      <c r="P21" s="209"/>
      <c r="Q21" s="209"/>
      <c r="R21" s="202"/>
      <c r="S21" s="202"/>
      <c r="T21" s="202"/>
      <c r="U21" s="202"/>
      <c r="V21" s="202"/>
      <c r="W21" s="202"/>
      <c r="X21" s="202"/>
    </row>
    <row r="22" spans="2:24" x14ac:dyDescent="0.2">
      <c r="P22" s="209"/>
      <c r="Q22" s="209"/>
      <c r="R22" s="202"/>
      <c r="S22" s="202"/>
      <c r="T22" s="202"/>
      <c r="U22" s="202"/>
      <c r="V22" s="202"/>
      <c r="W22" s="202"/>
      <c r="X22" s="202"/>
    </row>
    <row r="23" spans="2:24" x14ac:dyDescent="0.2">
      <c r="P23" s="209"/>
      <c r="Q23" s="209"/>
      <c r="R23" s="202"/>
      <c r="S23" s="202"/>
      <c r="T23" s="202"/>
      <c r="U23" s="202"/>
      <c r="V23" s="202"/>
      <c r="W23" s="202"/>
      <c r="X23" s="202"/>
    </row>
    <row r="24" spans="2:24" x14ac:dyDescent="0.2">
      <c r="P24" s="209"/>
      <c r="Q24" s="209"/>
      <c r="R24" s="202"/>
      <c r="S24" s="202"/>
      <c r="T24" s="202"/>
      <c r="U24" s="202"/>
      <c r="V24" s="202"/>
      <c r="W24" s="202"/>
      <c r="X24" s="202"/>
    </row>
    <row r="25" spans="2:24" x14ac:dyDescent="0.2">
      <c r="P25" s="209"/>
      <c r="Q25" s="209"/>
      <c r="R25" s="202"/>
      <c r="S25" s="202"/>
      <c r="T25" s="202"/>
      <c r="U25" s="202"/>
      <c r="V25" s="202"/>
      <c r="W25" s="202"/>
      <c r="X25" s="202"/>
    </row>
    <row r="26" spans="2:24" x14ac:dyDescent="0.2">
      <c r="B26" s="2" t="s">
        <v>175</v>
      </c>
      <c r="P26" s="209"/>
      <c r="Q26" s="209"/>
      <c r="R26" s="202"/>
      <c r="S26" s="202"/>
      <c r="T26" s="202"/>
      <c r="U26" s="202"/>
      <c r="V26" s="202"/>
      <c r="W26" s="202"/>
      <c r="X26" s="202"/>
    </row>
    <row r="27" spans="2:24" x14ac:dyDescent="0.2">
      <c r="B27" s="2" t="s">
        <v>174</v>
      </c>
      <c r="R27" s="202"/>
      <c r="S27" s="202"/>
      <c r="T27" s="202"/>
      <c r="U27" s="202"/>
      <c r="V27" s="202"/>
      <c r="W27" s="202"/>
      <c r="X27" s="202"/>
    </row>
    <row r="28" spans="2:24" x14ac:dyDescent="0.2">
      <c r="B28" s="7" t="s">
        <v>58</v>
      </c>
      <c r="R28" s="202"/>
      <c r="S28" s="202"/>
      <c r="T28" s="202"/>
      <c r="U28" s="202"/>
      <c r="V28" s="202"/>
      <c r="W28" s="202"/>
      <c r="X28" s="202"/>
    </row>
    <row r="29" spans="2:24" x14ac:dyDescent="0.2">
      <c r="R29" s="202"/>
      <c r="S29" s="202"/>
      <c r="T29" s="202"/>
      <c r="U29" s="202"/>
      <c r="V29" s="202"/>
      <c r="W29" s="202"/>
      <c r="X29" s="202"/>
    </row>
  </sheetData>
  <phoneticPr fontId="2" type="noConversion"/>
  <pageMargins left="0.74803149606299213" right="0.70866141732283472" top="1.3854166666666667" bottom="0.98425196850393704" header="0" footer="0"/>
  <pageSetup paperSize="9" orientation="landscape" horizontalDpi="300" r:id="rId1"/>
  <headerFooter alignWithMargins="0">
    <oddHeader>&amp;L
&amp;G</oddHeader>
    <oddFooter>&amp;L&amp;8&amp;G
Estructura de la enseñanza universitaria en Andalucía Curso 2015-2016&amp;R&amp;8
Capítulo III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A29"/>
  <sheetViews>
    <sheetView showGridLines="0" zoomScaleNormal="100" zoomScaleSheetLayoutView="100" workbookViewId="0"/>
  </sheetViews>
  <sheetFormatPr baseColWidth="10" defaultRowHeight="12.75" x14ac:dyDescent="0.2"/>
  <cols>
    <col min="1" max="1" width="1.7109375" style="1" customWidth="1"/>
    <col min="2" max="2" width="12.85546875" style="4" customWidth="1"/>
    <col min="3" max="3" width="5.140625" style="1" bestFit="1" customWidth="1"/>
    <col min="4" max="4" width="4.85546875" style="1" bestFit="1" customWidth="1"/>
    <col min="5" max="8" width="5.140625" style="1" bestFit="1" customWidth="1"/>
    <col min="9" max="9" width="5.7109375" style="1" bestFit="1" customWidth="1"/>
    <col min="10" max="10" width="6.140625" style="1" bestFit="1" customWidth="1"/>
    <col min="11" max="11" width="5.140625" style="1" bestFit="1" customWidth="1"/>
    <col min="12" max="12" width="4.85546875" style="1" bestFit="1" customWidth="1"/>
    <col min="13" max="17" width="5.140625" style="1" bestFit="1" customWidth="1"/>
    <col min="18" max="18" width="4.7109375" style="1" bestFit="1" customWidth="1"/>
    <col min="19" max="20" width="6.140625" style="1" bestFit="1" customWidth="1"/>
    <col min="21" max="22" width="4.28515625" style="1" bestFit="1" customWidth="1"/>
    <col min="23" max="23" width="6.140625" style="1" customWidth="1"/>
    <col min="24" max="24" width="6.42578125" style="1" customWidth="1"/>
    <col min="25" max="25" width="6.85546875" style="5" customWidth="1"/>
    <col min="26" max="26" width="1.85546875" style="9" customWidth="1"/>
    <col min="27" max="16384" width="11.42578125" style="1"/>
  </cols>
  <sheetData>
    <row r="1" spans="1:27" s="11" customFormat="1" ht="30" customHeight="1" x14ac:dyDescent="0.2">
      <c r="B1" s="229" t="s">
        <v>172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</row>
    <row r="2" spans="1:27" ht="19.899999999999999" customHeight="1" x14ac:dyDescent="0.2">
      <c r="A2" s="7"/>
      <c r="B2" s="8"/>
      <c r="C2" s="7"/>
      <c r="D2" s="7"/>
      <c r="E2" s="7"/>
      <c r="F2" s="7"/>
      <c r="G2" s="7"/>
      <c r="H2" s="7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10"/>
    </row>
    <row r="3" spans="1:27" ht="26.25" customHeight="1" x14ac:dyDescent="0.2">
      <c r="B3" s="316"/>
      <c r="C3" s="306" t="s">
        <v>1</v>
      </c>
      <c r="D3" s="308"/>
      <c r="E3" s="306" t="s">
        <v>2</v>
      </c>
      <c r="F3" s="308"/>
      <c r="G3" s="306" t="s">
        <v>3</v>
      </c>
      <c r="H3" s="308"/>
      <c r="I3" s="306" t="s">
        <v>4</v>
      </c>
      <c r="J3" s="308"/>
      <c r="K3" s="306" t="s">
        <v>5</v>
      </c>
      <c r="L3" s="308"/>
      <c r="M3" s="306" t="s">
        <v>6</v>
      </c>
      <c r="N3" s="308"/>
      <c r="O3" s="306" t="s">
        <v>7</v>
      </c>
      <c r="P3" s="308"/>
      <c r="Q3" s="306" t="s">
        <v>68</v>
      </c>
      <c r="R3" s="308"/>
      <c r="S3" s="306" t="s">
        <v>9</v>
      </c>
      <c r="T3" s="308"/>
      <c r="U3" s="306" t="s">
        <v>61</v>
      </c>
      <c r="V3" s="308"/>
      <c r="W3" s="306" t="s">
        <v>10</v>
      </c>
      <c r="X3" s="306"/>
      <c r="Y3" s="318" t="s">
        <v>25</v>
      </c>
    </row>
    <row r="4" spans="1:27" ht="14.25" customHeight="1" x14ac:dyDescent="0.2">
      <c r="B4" s="317"/>
      <c r="C4" s="250" t="s">
        <v>28</v>
      </c>
      <c r="D4" s="250" t="s">
        <v>29</v>
      </c>
      <c r="E4" s="250" t="s">
        <v>28</v>
      </c>
      <c r="F4" s="250" t="s">
        <v>29</v>
      </c>
      <c r="G4" s="250" t="s">
        <v>28</v>
      </c>
      <c r="H4" s="250" t="s">
        <v>29</v>
      </c>
      <c r="I4" s="250" t="s">
        <v>28</v>
      </c>
      <c r="J4" s="250" t="s">
        <v>29</v>
      </c>
      <c r="K4" s="250" t="s">
        <v>28</v>
      </c>
      <c r="L4" s="250" t="s">
        <v>29</v>
      </c>
      <c r="M4" s="250" t="s">
        <v>28</v>
      </c>
      <c r="N4" s="250" t="s">
        <v>29</v>
      </c>
      <c r="O4" s="250" t="s">
        <v>28</v>
      </c>
      <c r="P4" s="250" t="s">
        <v>29</v>
      </c>
      <c r="Q4" s="250" t="s">
        <v>28</v>
      </c>
      <c r="R4" s="250" t="s">
        <v>29</v>
      </c>
      <c r="S4" s="250" t="s">
        <v>28</v>
      </c>
      <c r="T4" s="250" t="s">
        <v>29</v>
      </c>
      <c r="U4" s="250" t="s">
        <v>28</v>
      </c>
      <c r="V4" s="250" t="s">
        <v>29</v>
      </c>
      <c r="W4" s="250" t="s">
        <v>28</v>
      </c>
      <c r="X4" s="250" t="s">
        <v>29</v>
      </c>
      <c r="Y4" s="319"/>
    </row>
    <row r="5" spans="1:27" ht="13.5" customHeight="1" x14ac:dyDescent="0.2">
      <c r="B5" s="253" t="s">
        <v>52</v>
      </c>
      <c r="C5" s="265">
        <v>232</v>
      </c>
      <c r="D5" s="265">
        <v>223</v>
      </c>
      <c r="E5" s="265">
        <v>271</v>
      </c>
      <c r="F5" s="265">
        <v>133</v>
      </c>
      <c r="G5" s="265">
        <v>249</v>
      </c>
      <c r="H5" s="265">
        <v>136</v>
      </c>
      <c r="I5" s="265">
        <v>520</v>
      </c>
      <c r="J5" s="265">
        <v>433</v>
      </c>
      <c r="K5" s="265">
        <v>188</v>
      </c>
      <c r="L5" s="265">
        <v>76</v>
      </c>
      <c r="M5" s="265">
        <v>149</v>
      </c>
      <c r="N5" s="265">
        <v>143</v>
      </c>
      <c r="O5" s="265">
        <v>392</v>
      </c>
      <c r="P5" s="265">
        <v>198</v>
      </c>
      <c r="Q5" s="265">
        <v>199</v>
      </c>
      <c r="R5" s="265">
        <v>87</v>
      </c>
      <c r="S5" s="265">
        <v>897</v>
      </c>
      <c r="T5" s="265">
        <v>352</v>
      </c>
      <c r="U5" s="265">
        <v>65</v>
      </c>
      <c r="V5" s="265">
        <v>40</v>
      </c>
      <c r="W5" s="265">
        <v>3162</v>
      </c>
      <c r="X5" s="265">
        <v>1821</v>
      </c>
      <c r="Y5" s="265">
        <v>4983</v>
      </c>
    </row>
    <row r="6" spans="1:27" x14ac:dyDescent="0.2">
      <c r="B6" s="251" t="s">
        <v>46</v>
      </c>
      <c r="C6" s="252">
        <v>14</v>
      </c>
      <c r="D6" s="252">
        <v>12</v>
      </c>
      <c r="E6" s="252">
        <v>16</v>
      </c>
      <c r="F6" s="252">
        <v>24</v>
      </c>
      <c r="G6" s="252">
        <v>17</v>
      </c>
      <c r="H6" s="252">
        <v>14</v>
      </c>
      <c r="I6" s="252">
        <v>63</v>
      </c>
      <c r="J6" s="252">
        <v>87</v>
      </c>
      <c r="K6" s="252">
        <v>3</v>
      </c>
      <c r="L6" s="252">
        <v>6</v>
      </c>
      <c r="M6" s="252">
        <v>9</v>
      </c>
      <c r="N6" s="252">
        <v>24</v>
      </c>
      <c r="O6" s="252">
        <v>29</v>
      </c>
      <c r="P6" s="252">
        <v>42</v>
      </c>
      <c r="Q6" s="252">
        <v>14</v>
      </c>
      <c r="R6" s="252">
        <v>12</v>
      </c>
      <c r="S6" s="252">
        <v>38</v>
      </c>
      <c r="T6" s="252">
        <v>34</v>
      </c>
      <c r="U6" s="252">
        <v>11</v>
      </c>
      <c r="V6" s="252">
        <v>12</v>
      </c>
      <c r="W6" s="252">
        <v>214</v>
      </c>
      <c r="X6" s="252">
        <v>267</v>
      </c>
      <c r="Y6" s="252">
        <v>481</v>
      </c>
    </row>
    <row r="7" spans="1:27" x14ac:dyDescent="0.2">
      <c r="B7" s="251" t="s">
        <v>47</v>
      </c>
      <c r="C7" s="252">
        <v>30</v>
      </c>
      <c r="D7" s="252">
        <v>59</v>
      </c>
      <c r="E7" s="252">
        <v>33</v>
      </c>
      <c r="F7" s="252">
        <v>32</v>
      </c>
      <c r="G7" s="252">
        <v>37</v>
      </c>
      <c r="H7" s="252">
        <v>32</v>
      </c>
      <c r="I7" s="252">
        <v>77</v>
      </c>
      <c r="J7" s="252">
        <v>95</v>
      </c>
      <c r="K7" s="252">
        <v>22</v>
      </c>
      <c r="L7" s="252">
        <v>17</v>
      </c>
      <c r="M7" s="252">
        <v>24</v>
      </c>
      <c r="N7" s="252">
        <v>41</v>
      </c>
      <c r="O7" s="252">
        <v>69</v>
      </c>
      <c r="P7" s="252">
        <v>45</v>
      </c>
      <c r="Q7" s="252">
        <v>37</v>
      </c>
      <c r="R7" s="252">
        <v>19</v>
      </c>
      <c r="S7" s="252">
        <v>166</v>
      </c>
      <c r="T7" s="252">
        <v>75</v>
      </c>
      <c r="U7" s="252">
        <v>6</v>
      </c>
      <c r="V7" s="252">
        <v>7</v>
      </c>
      <c r="W7" s="252">
        <v>501</v>
      </c>
      <c r="X7" s="252">
        <v>422</v>
      </c>
      <c r="Y7" s="252">
        <v>923</v>
      </c>
    </row>
    <row r="8" spans="1:27" x14ac:dyDescent="0.2">
      <c r="B8" s="251" t="s">
        <v>48</v>
      </c>
      <c r="C8" s="252">
        <v>184</v>
      </c>
      <c r="D8" s="252">
        <v>147</v>
      </c>
      <c r="E8" s="252">
        <v>171</v>
      </c>
      <c r="F8" s="252">
        <v>59</v>
      </c>
      <c r="G8" s="252">
        <v>122</v>
      </c>
      <c r="H8" s="252">
        <v>71</v>
      </c>
      <c r="I8" s="252">
        <v>291</v>
      </c>
      <c r="J8" s="252">
        <v>203</v>
      </c>
      <c r="K8" s="252">
        <v>105</v>
      </c>
      <c r="L8" s="252">
        <v>27</v>
      </c>
      <c r="M8" s="252">
        <v>94</v>
      </c>
      <c r="N8" s="252">
        <v>76</v>
      </c>
      <c r="O8" s="252">
        <v>294</v>
      </c>
      <c r="P8" s="252">
        <v>111</v>
      </c>
      <c r="Q8" s="252">
        <v>142</v>
      </c>
      <c r="R8" s="252">
        <v>55</v>
      </c>
      <c r="S8" s="252">
        <v>496</v>
      </c>
      <c r="T8" s="252">
        <v>176</v>
      </c>
      <c r="U8" s="252">
        <v>28</v>
      </c>
      <c r="V8" s="252">
        <v>13</v>
      </c>
      <c r="W8" s="252">
        <v>1927</v>
      </c>
      <c r="X8" s="252">
        <v>938</v>
      </c>
      <c r="Y8" s="252">
        <v>2865</v>
      </c>
    </row>
    <row r="9" spans="1:27" x14ac:dyDescent="0.2">
      <c r="B9" s="251" t="s">
        <v>49</v>
      </c>
      <c r="C9" s="252">
        <v>4</v>
      </c>
      <c r="D9" s="252">
        <v>5</v>
      </c>
      <c r="E9" s="252">
        <v>51</v>
      </c>
      <c r="F9" s="252">
        <v>10</v>
      </c>
      <c r="G9" s="252">
        <v>73</v>
      </c>
      <c r="H9" s="252">
        <v>19</v>
      </c>
      <c r="I9" s="252">
        <v>89</v>
      </c>
      <c r="J9" s="252">
        <v>48</v>
      </c>
      <c r="K9" s="252">
        <v>58</v>
      </c>
      <c r="L9" s="252">
        <v>26</v>
      </c>
      <c r="M9" s="252">
        <v>22</v>
      </c>
      <c r="N9" s="252">
        <v>2</v>
      </c>
      <c r="O9" s="252">
        <v>0</v>
      </c>
      <c r="P9" s="252">
        <v>0</v>
      </c>
      <c r="Q9" s="252">
        <v>6</v>
      </c>
      <c r="R9" s="252">
        <v>1</v>
      </c>
      <c r="S9" s="252">
        <v>197</v>
      </c>
      <c r="T9" s="252">
        <v>66</v>
      </c>
      <c r="U9" s="252">
        <v>18</v>
      </c>
      <c r="V9" s="252">
        <v>5</v>
      </c>
      <c r="W9" s="252">
        <v>518</v>
      </c>
      <c r="X9" s="252">
        <v>182</v>
      </c>
      <c r="Y9" s="252">
        <v>700</v>
      </c>
    </row>
    <row r="10" spans="1:27" x14ac:dyDescent="0.2">
      <c r="B10" s="251" t="s">
        <v>30</v>
      </c>
      <c r="C10" s="252">
        <v>0</v>
      </c>
      <c r="D10" s="252">
        <v>0</v>
      </c>
      <c r="E10" s="252">
        <v>0</v>
      </c>
      <c r="F10" s="252">
        <v>8</v>
      </c>
      <c r="G10" s="252">
        <v>0</v>
      </c>
      <c r="H10" s="252">
        <v>0</v>
      </c>
      <c r="I10" s="252">
        <v>0</v>
      </c>
      <c r="J10" s="252">
        <v>0</v>
      </c>
      <c r="K10" s="252">
        <v>0</v>
      </c>
      <c r="L10" s="252">
        <v>0</v>
      </c>
      <c r="M10" s="252">
        <v>0</v>
      </c>
      <c r="N10" s="252">
        <v>0</v>
      </c>
      <c r="O10" s="252">
        <v>0</v>
      </c>
      <c r="P10" s="252">
        <v>0</v>
      </c>
      <c r="Q10" s="252">
        <v>0</v>
      </c>
      <c r="R10" s="252">
        <v>0</v>
      </c>
      <c r="S10" s="252">
        <v>0</v>
      </c>
      <c r="T10" s="252">
        <v>1</v>
      </c>
      <c r="U10" s="252">
        <v>0</v>
      </c>
      <c r="V10" s="252">
        <v>0</v>
      </c>
      <c r="W10" s="252">
        <v>0</v>
      </c>
      <c r="X10" s="252">
        <v>9</v>
      </c>
      <c r="Y10" s="252">
        <v>9</v>
      </c>
    </row>
    <row r="11" spans="1:27" x14ac:dyDescent="0.2">
      <c r="B11" s="251" t="s">
        <v>13</v>
      </c>
      <c r="C11" s="252">
        <v>0</v>
      </c>
      <c r="D11" s="252">
        <v>0</v>
      </c>
      <c r="E11" s="252">
        <v>0</v>
      </c>
      <c r="F11" s="252">
        <v>0</v>
      </c>
      <c r="G11" s="252">
        <v>0</v>
      </c>
      <c r="H11" s="252">
        <v>0</v>
      </c>
      <c r="I11" s="252">
        <v>0</v>
      </c>
      <c r="J11" s="252">
        <v>0</v>
      </c>
      <c r="K11" s="252">
        <v>0</v>
      </c>
      <c r="L11" s="252">
        <v>0</v>
      </c>
      <c r="M11" s="252">
        <v>0</v>
      </c>
      <c r="N11" s="252">
        <v>0</v>
      </c>
      <c r="O11" s="252">
        <v>0</v>
      </c>
      <c r="P11" s="252">
        <v>0</v>
      </c>
      <c r="Q11" s="252">
        <v>0</v>
      </c>
      <c r="R11" s="252">
        <v>0</v>
      </c>
      <c r="S11" s="252">
        <v>0</v>
      </c>
      <c r="T11" s="252">
        <v>0</v>
      </c>
      <c r="U11" s="252">
        <v>2</v>
      </c>
      <c r="V11" s="252">
        <v>3</v>
      </c>
      <c r="W11" s="252">
        <v>2</v>
      </c>
      <c r="X11" s="252">
        <v>3</v>
      </c>
      <c r="Y11" s="252">
        <v>5</v>
      </c>
    </row>
    <row r="12" spans="1:27" x14ac:dyDescent="0.2">
      <c r="B12" s="253" t="s">
        <v>53</v>
      </c>
      <c r="C12" s="254">
        <v>5</v>
      </c>
      <c r="D12" s="254">
        <v>8</v>
      </c>
      <c r="E12" s="254">
        <v>92</v>
      </c>
      <c r="F12" s="254">
        <v>142</v>
      </c>
      <c r="G12" s="254">
        <v>134</v>
      </c>
      <c r="H12" s="254">
        <v>172</v>
      </c>
      <c r="I12" s="254">
        <v>507</v>
      </c>
      <c r="J12" s="254">
        <v>471</v>
      </c>
      <c r="K12" s="254">
        <v>63</v>
      </c>
      <c r="L12" s="254">
        <v>67</v>
      </c>
      <c r="M12" s="254">
        <v>76</v>
      </c>
      <c r="N12" s="254">
        <v>98</v>
      </c>
      <c r="O12" s="254">
        <v>245</v>
      </c>
      <c r="P12" s="254">
        <v>338</v>
      </c>
      <c r="Q12" s="254">
        <v>26</v>
      </c>
      <c r="R12" s="254">
        <v>30</v>
      </c>
      <c r="S12" s="254">
        <v>443</v>
      </c>
      <c r="T12" s="254">
        <v>589</v>
      </c>
      <c r="U12" s="254">
        <v>13</v>
      </c>
      <c r="V12" s="254">
        <v>11</v>
      </c>
      <c r="W12" s="254">
        <v>1604</v>
      </c>
      <c r="X12" s="254">
        <v>1926</v>
      </c>
      <c r="Y12" s="254">
        <v>3530</v>
      </c>
      <c r="Z12" s="266"/>
      <c r="AA12" s="267"/>
    </row>
    <row r="13" spans="1:27" x14ac:dyDescent="0.2">
      <c r="B13" s="251" t="s">
        <v>31</v>
      </c>
      <c r="C13" s="252">
        <v>0</v>
      </c>
      <c r="D13" s="252">
        <v>0</v>
      </c>
      <c r="E13" s="252">
        <v>2</v>
      </c>
      <c r="F13" s="252">
        <v>13</v>
      </c>
      <c r="G13" s="252">
        <v>8</v>
      </c>
      <c r="H13" s="252">
        <v>11</v>
      </c>
      <c r="I13" s="252">
        <v>9</v>
      </c>
      <c r="J13" s="252">
        <v>18</v>
      </c>
      <c r="K13" s="252">
        <v>1</v>
      </c>
      <c r="L13" s="252">
        <v>4</v>
      </c>
      <c r="M13" s="252">
        <v>4</v>
      </c>
      <c r="N13" s="252">
        <v>8</v>
      </c>
      <c r="O13" s="252">
        <v>13</v>
      </c>
      <c r="P13" s="252">
        <v>24</v>
      </c>
      <c r="Q13" s="252">
        <v>4</v>
      </c>
      <c r="R13" s="252">
        <v>3</v>
      </c>
      <c r="S13" s="252">
        <v>54</v>
      </c>
      <c r="T13" s="252">
        <v>44</v>
      </c>
      <c r="U13" s="252">
        <v>3</v>
      </c>
      <c r="V13" s="252">
        <v>3</v>
      </c>
      <c r="W13" s="252">
        <v>98</v>
      </c>
      <c r="X13" s="252">
        <v>128</v>
      </c>
      <c r="Y13" s="252">
        <v>226</v>
      </c>
    </row>
    <row r="14" spans="1:27" x14ac:dyDescent="0.2">
      <c r="B14" s="251" t="s">
        <v>32</v>
      </c>
      <c r="C14" s="252">
        <v>0</v>
      </c>
      <c r="D14" s="252">
        <v>0</v>
      </c>
      <c r="E14" s="252">
        <v>11</v>
      </c>
      <c r="F14" s="252">
        <v>17</v>
      </c>
      <c r="G14" s="252">
        <v>19</v>
      </c>
      <c r="H14" s="252">
        <v>33</v>
      </c>
      <c r="I14" s="252">
        <v>25</v>
      </c>
      <c r="J14" s="252">
        <v>24</v>
      </c>
      <c r="K14" s="252">
        <v>4</v>
      </c>
      <c r="L14" s="252">
        <v>8</v>
      </c>
      <c r="M14" s="252">
        <v>8</v>
      </c>
      <c r="N14" s="252">
        <v>9</v>
      </c>
      <c r="O14" s="252">
        <v>17</v>
      </c>
      <c r="P14" s="252">
        <v>46</v>
      </c>
      <c r="Q14" s="252">
        <v>6</v>
      </c>
      <c r="R14" s="252">
        <v>6</v>
      </c>
      <c r="S14" s="252">
        <v>36</v>
      </c>
      <c r="T14" s="252">
        <v>60</v>
      </c>
      <c r="U14" s="252">
        <v>2</v>
      </c>
      <c r="V14" s="252">
        <v>1</v>
      </c>
      <c r="W14" s="252">
        <v>128</v>
      </c>
      <c r="X14" s="252">
        <v>204</v>
      </c>
      <c r="Y14" s="252">
        <v>332</v>
      </c>
    </row>
    <row r="15" spans="1:27" x14ac:dyDescent="0.2">
      <c r="B15" s="251" t="s">
        <v>33</v>
      </c>
      <c r="C15" s="252">
        <v>1</v>
      </c>
      <c r="D15" s="252">
        <v>2</v>
      </c>
      <c r="E15" s="252">
        <v>48</v>
      </c>
      <c r="F15" s="252">
        <v>89</v>
      </c>
      <c r="G15" s="252">
        <v>68</v>
      </c>
      <c r="H15" s="252">
        <v>94</v>
      </c>
      <c r="I15" s="252">
        <v>164</v>
      </c>
      <c r="J15" s="252">
        <v>295</v>
      </c>
      <c r="K15" s="252">
        <v>28</v>
      </c>
      <c r="L15" s="252">
        <v>26</v>
      </c>
      <c r="M15" s="252">
        <v>62</v>
      </c>
      <c r="N15" s="252">
        <v>80</v>
      </c>
      <c r="O15" s="252">
        <v>131</v>
      </c>
      <c r="P15" s="252">
        <v>206</v>
      </c>
      <c r="Q15" s="252">
        <v>16</v>
      </c>
      <c r="R15" s="252">
        <v>21</v>
      </c>
      <c r="S15" s="252">
        <v>204</v>
      </c>
      <c r="T15" s="252">
        <v>427</v>
      </c>
      <c r="U15" s="252">
        <v>2</v>
      </c>
      <c r="V15" s="252">
        <v>4</v>
      </c>
      <c r="W15" s="252">
        <v>724</v>
      </c>
      <c r="X15" s="252">
        <v>1244</v>
      </c>
      <c r="Y15" s="252">
        <v>1968</v>
      </c>
    </row>
    <row r="16" spans="1:27" x14ac:dyDescent="0.2">
      <c r="B16" s="251" t="s">
        <v>34</v>
      </c>
      <c r="C16" s="252">
        <v>4</v>
      </c>
      <c r="D16" s="252">
        <v>6</v>
      </c>
      <c r="E16" s="252">
        <v>31</v>
      </c>
      <c r="F16" s="252">
        <v>23</v>
      </c>
      <c r="G16" s="252">
        <v>39</v>
      </c>
      <c r="H16" s="252">
        <v>34</v>
      </c>
      <c r="I16" s="252">
        <v>309</v>
      </c>
      <c r="J16" s="252">
        <v>134</v>
      </c>
      <c r="K16" s="252">
        <v>30</v>
      </c>
      <c r="L16" s="252">
        <v>29</v>
      </c>
      <c r="M16" s="252">
        <v>2</v>
      </c>
      <c r="N16" s="252">
        <v>1</v>
      </c>
      <c r="O16" s="252">
        <v>84</v>
      </c>
      <c r="P16" s="252">
        <v>62</v>
      </c>
      <c r="Q16" s="252">
        <v>0</v>
      </c>
      <c r="R16" s="252">
        <v>0</v>
      </c>
      <c r="S16" s="252">
        <v>149</v>
      </c>
      <c r="T16" s="252">
        <v>58</v>
      </c>
      <c r="U16" s="252">
        <v>6</v>
      </c>
      <c r="V16" s="252">
        <v>3</v>
      </c>
      <c r="W16" s="252">
        <v>654</v>
      </c>
      <c r="X16" s="252">
        <v>350</v>
      </c>
      <c r="Y16" s="252">
        <v>1004</v>
      </c>
    </row>
    <row r="17" spans="2:25" x14ac:dyDescent="0.2">
      <c r="B17" s="251" t="s">
        <v>35</v>
      </c>
      <c r="C17" s="252">
        <v>0</v>
      </c>
      <c r="D17" s="252">
        <v>0</v>
      </c>
      <c r="E17" s="252">
        <v>0</v>
      </c>
      <c r="F17" s="252">
        <v>0</v>
      </c>
      <c r="G17" s="252">
        <v>0</v>
      </c>
      <c r="H17" s="252">
        <v>0</v>
      </c>
      <c r="I17" s="252">
        <v>0</v>
      </c>
      <c r="J17" s="252">
        <v>0</v>
      </c>
      <c r="K17" s="252">
        <v>0</v>
      </c>
      <c r="L17" s="252">
        <v>0</v>
      </c>
      <c r="M17" s="252">
        <v>0</v>
      </c>
      <c r="N17" s="252">
        <v>0</v>
      </c>
      <c r="O17" s="252">
        <v>0</v>
      </c>
      <c r="P17" s="252">
        <v>0</v>
      </c>
      <c r="Q17" s="252">
        <v>0</v>
      </c>
      <c r="R17" s="252">
        <v>0</v>
      </c>
      <c r="S17" s="252">
        <v>0</v>
      </c>
      <c r="T17" s="252">
        <v>0</v>
      </c>
      <c r="U17" s="252">
        <v>0</v>
      </c>
      <c r="V17" s="252">
        <v>0</v>
      </c>
      <c r="W17" s="252">
        <v>0</v>
      </c>
      <c r="X17" s="252">
        <v>0</v>
      </c>
      <c r="Y17" s="252">
        <v>0</v>
      </c>
    </row>
    <row r="18" spans="2:25" x14ac:dyDescent="0.2">
      <c r="B18" s="251" t="s">
        <v>13</v>
      </c>
      <c r="C18" s="252">
        <v>0</v>
      </c>
      <c r="D18" s="252">
        <v>0</v>
      </c>
      <c r="E18" s="252">
        <v>0</v>
      </c>
      <c r="F18" s="252">
        <v>0</v>
      </c>
      <c r="G18" s="252">
        <v>0</v>
      </c>
      <c r="H18" s="252">
        <v>0</v>
      </c>
      <c r="I18" s="252">
        <v>0</v>
      </c>
      <c r="J18" s="252">
        <v>0</v>
      </c>
      <c r="K18" s="252">
        <v>0</v>
      </c>
      <c r="L18" s="252">
        <v>0</v>
      </c>
      <c r="M18" s="252">
        <v>0</v>
      </c>
      <c r="N18" s="252">
        <v>0</v>
      </c>
      <c r="O18" s="252">
        <v>0</v>
      </c>
      <c r="P18" s="252">
        <v>0</v>
      </c>
      <c r="Q18" s="252">
        <v>0</v>
      </c>
      <c r="R18" s="252">
        <v>0</v>
      </c>
      <c r="S18" s="252">
        <v>0</v>
      </c>
      <c r="T18" s="252">
        <v>0</v>
      </c>
      <c r="U18" s="252">
        <v>0</v>
      </c>
      <c r="V18" s="252">
        <v>0</v>
      </c>
      <c r="W18" s="252">
        <v>0</v>
      </c>
      <c r="X18" s="252">
        <v>0</v>
      </c>
      <c r="Y18" s="252">
        <v>0</v>
      </c>
    </row>
    <row r="19" spans="2:25" x14ac:dyDescent="0.2">
      <c r="B19" s="253" t="s">
        <v>54</v>
      </c>
      <c r="C19" s="254">
        <v>0</v>
      </c>
      <c r="D19" s="254">
        <v>0</v>
      </c>
      <c r="E19" s="254">
        <v>41</v>
      </c>
      <c r="F19" s="254">
        <v>31</v>
      </c>
      <c r="G19" s="254">
        <v>26</v>
      </c>
      <c r="H19" s="254">
        <v>16</v>
      </c>
      <c r="I19" s="254">
        <v>144</v>
      </c>
      <c r="J19" s="254">
        <v>191</v>
      </c>
      <c r="K19" s="254">
        <v>21</v>
      </c>
      <c r="L19" s="254">
        <v>20</v>
      </c>
      <c r="M19" s="254">
        <v>23</v>
      </c>
      <c r="N19" s="254">
        <v>19</v>
      </c>
      <c r="O19" s="254">
        <v>26</v>
      </c>
      <c r="P19" s="254">
        <v>48</v>
      </c>
      <c r="Q19" s="254">
        <v>9</v>
      </c>
      <c r="R19" s="254">
        <v>2</v>
      </c>
      <c r="S19" s="254">
        <v>120</v>
      </c>
      <c r="T19" s="254">
        <v>131</v>
      </c>
      <c r="U19" s="254">
        <v>7</v>
      </c>
      <c r="V19" s="254">
        <v>2</v>
      </c>
      <c r="W19" s="254">
        <v>417</v>
      </c>
      <c r="X19" s="254">
        <v>460</v>
      </c>
      <c r="Y19" s="254">
        <v>877</v>
      </c>
    </row>
    <row r="20" spans="2:25" x14ac:dyDescent="0.2">
      <c r="B20" s="251" t="s">
        <v>31</v>
      </c>
      <c r="C20" s="252">
        <v>0</v>
      </c>
      <c r="D20" s="252">
        <v>0</v>
      </c>
      <c r="E20" s="252">
        <v>2</v>
      </c>
      <c r="F20" s="252">
        <v>1</v>
      </c>
      <c r="G20" s="252">
        <v>1</v>
      </c>
      <c r="H20" s="252">
        <v>0</v>
      </c>
      <c r="I20" s="252">
        <v>0</v>
      </c>
      <c r="J20" s="252">
        <v>0</v>
      </c>
      <c r="K20" s="252">
        <v>1</v>
      </c>
      <c r="L20" s="252">
        <v>3</v>
      </c>
      <c r="M20" s="252">
        <v>0</v>
      </c>
      <c r="N20" s="252">
        <v>2</v>
      </c>
      <c r="O20" s="252">
        <v>0</v>
      </c>
      <c r="P20" s="252">
        <v>5</v>
      </c>
      <c r="Q20" s="252">
        <v>2</v>
      </c>
      <c r="R20" s="252">
        <v>0</v>
      </c>
      <c r="S20" s="252">
        <v>10</v>
      </c>
      <c r="T20" s="252">
        <v>6</v>
      </c>
      <c r="U20" s="252">
        <v>0</v>
      </c>
      <c r="V20" s="252">
        <v>0</v>
      </c>
      <c r="W20" s="252">
        <v>16</v>
      </c>
      <c r="X20" s="252">
        <v>17</v>
      </c>
      <c r="Y20" s="252">
        <v>33</v>
      </c>
    </row>
    <row r="21" spans="2:25" x14ac:dyDescent="0.2">
      <c r="B21" s="251" t="s">
        <v>32</v>
      </c>
      <c r="C21" s="252">
        <v>0</v>
      </c>
      <c r="D21" s="252">
        <v>0</v>
      </c>
      <c r="E21" s="252">
        <v>3</v>
      </c>
      <c r="F21" s="252">
        <v>2</v>
      </c>
      <c r="G21" s="252">
        <v>1</v>
      </c>
      <c r="H21" s="252">
        <v>1</v>
      </c>
      <c r="I21" s="252">
        <v>0</v>
      </c>
      <c r="J21" s="252">
        <v>0</v>
      </c>
      <c r="K21" s="252">
        <v>0</v>
      </c>
      <c r="L21" s="252">
        <v>0</v>
      </c>
      <c r="M21" s="252">
        <v>0</v>
      </c>
      <c r="N21" s="252">
        <v>1</v>
      </c>
      <c r="O21" s="252">
        <v>3</v>
      </c>
      <c r="P21" s="252">
        <v>2</v>
      </c>
      <c r="Q21" s="252">
        <v>3</v>
      </c>
      <c r="R21" s="252">
        <v>0</v>
      </c>
      <c r="S21" s="252">
        <v>2</v>
      </c>
      <c r="T21" s="252">
        <v>0</v>
      </c>
      <c r="U21" s="252">
        <v>0</v>
      </c>
      <c r="V21" s="252">
        <v>0</v>
      </c>
      <c r="W21" s="252">
        <v>12</v>
      </c>
      <c r="X21" s="252">
        <v>6</v>
      </c>
      <c r="Y21" s="252">
        <v>18</v>
      </c>
    </row>
    <row r="22" spans="2:25" x14ac:dyDescent="0.2">
      <c r="B22" s="251" t="s">
        <v>33</v>
      </c>
      <c r="C22" s="252">
        <v>0</v>
      </c>
      <c r="D22" s="252">
        <v>0</v>
      </c>
      <c r="E22" s="252">
        <v>2</v>
      </c>
      <c r="F22" s="252">
        <v>6</v>
      </c>
      <c r="G22" s="252">
        <v>4</v>
      </c>
      <c r="H22" s="252">
        <v>3</v>
      </c>
      <c r="I22" s="252">
        <v>0</v>
      </c>
      <c r="J22" s="252">
        <v>0</v>
      </c>
      <c r="K22" s="252">
        <v>1</v>
      </c>
      <c r="L22" s="252">
        <v>0</v>
      </c>
      <c r="M22" s="252">
        <v>9</v>
      </c>
      <c r="N22" s="252">
        <v>6</v>
      </c>
      <c r="O22" s="252">
        <v>17</v>
      </c>
      <c r="P22" s="252">
        <v>23</v>
      </c>
      <c r="Q22" s="252">
        <v>0</v>
      </c>
      <c r="R22" s="252">
        <v>1</v>
      </c>
      <c r="S22" s="252">
        <v>1</v>
      </c>
      <c r="T22" s="252">
        <v>5</v>
      </c>
      <c r="U22" s="252">
        <v>0</v>
      </c>
      <c r="V22" s="252">
        <v>0</v>
      </c>
      <c r="W22" s="252">
        <v>34</v>
      </c>
      <c r="X22" s="252">
        <v>44</v>
      </c>
      <c r="Y22" s="252">
        <v>78</v>
      </c>
    </row>
    <row r="23" spans="2:25" x14ac:dyDescent="0.2">
      <c r="B23" s="251" t="s">
        <v>34</v>
      </c>
      <c r="C23" s="252">
        <v>0</v>
      </c>
      <c r="D23" s="252">
        <v>0</v>
      </c>
      <c r="E23" s="252">
        <v>34</v>
      </c>
      <c r="F23" s="252">
        <v>22</v>
      </c>
      <c r="G23" s="252">
        <v>20</v>
      </c>
      <c r="H23" s="252">
        <v>12</v>
      </c>
      <c r="I23" s="252">
        <v>0</v>
      </c>
      <c r="J23" s="252">
        <v>0</v>
      </c>
      <c r="K23" s="252">
        <v>19</v>
      </c>
      <c r="L23" s="252">
        <v>17</v>
      </c>
      <c r="M23" s="252">
        <v>14</v>
      </c>
      <c r="N23" s="252">
        <v>10</v>
      </c>
      <c r="O23" s="252">
        <v>6</v>
      </c>
      <c r="P23" s="252">
        <v>18</v>
      </c>
      <c r="Q23" s="252">
        <v>4</v>
      </c>
      <c r="R23" s="252">
        <v>1</v>
      </c>
      <c r="S23" s="252">
        <v>107</v>
      </c>
      <c r="T23" s="252">
        <v>120</v>
      </c>
      <c r="U23" s="252">
        <v>7</v>
      </c>
      <c r="V23" s="252">
        <v>2</v>
      </c>
      <c r="W23" s="252">
        <v>211</v>
      </c>
      <c r="X23" s="252">
        <v>202</v>
      </c>
      <c r="Y23" s="252">
        <v>413</v>
      </c>
    </row>
    <row r="24" spans="2:25" x14ac:dyDescent="0.2">
      <c r="B24" s="251" t="s">
        <v>35</v>
      </c>
      <c r="C24" s="252">
        <v>0</v>
      </c>
      <c r="D24" s="252">
        <v>0</v>
      </c>
      <c r="E24" s="252">
        <v>0</v>
      </c>
      <c r="F24" s="252">
        <v>0</v>
      </c>
      <c r="G24" s="252">
        <v>0</v>
      </c>
      <c r="H24" s="252">
        <v>0</v>
      </c>
      <c r="I24" s="252">
        <v>144</v>
      </c>
      <c r="J24" s="252">
        <v>191</v>
      </c>
      <c r="K24" s="252">
        <v>0</v>
      </c>
      <c r="L24" s="252">
        <v>0</v>
      </c>
      <c r="M24" s="252">
        <v>0</v>
      </c>
      <c r="N24" s="252">
        <v>0</v>
      </c>
      <c r="O24" s="252">
        <v>0</v>
      </c>
      <c r="P24" s="252">
        <v>0</v>
      </c>
      <c r="Q24" s="252">
        <v>0</v>
      </c>
      <c r="R24" s="252">
        <v>0</v>
      </c>
      <c r="S24" s="252">
        <v>0</v>
      </c>
      <c r="T24" s="252">
        <v>0</v>
      </c>
      <c r="U24" s="252">
        <v>0</v>
      </c>
      <c r="V24" s="252">
        <v>0</v>
      </c>
      <c r="W24" s="252">
        <v>144</v>
      </c>
      <c r="X24" s="252">
        <v>191</v>
      </c>
      <c r="Y24" s="252">
        <v>335</v>
      </c>
    </row>
    <row r="25" spans="2:25" x14ac:dyDescent="0.2">
      <c r="B25" s="251" t="s">
        <v>13</v>
      </c>
      <c r="C25" s="252">
        <v>0</v>
      </c>
      <c r="D25" s="252">
        <v>0</v>
      </c>
      <c r="E25" s="252">
        <v>0</v>
      </c>
      <c r="F25" s="252">
        <v>0</v>
      </c>
      <c r="G25" s="252">
        <v>0</v>
      </c>
      <c r="H25" s="252">
        <v>0</v>
      </c>
      <c r="I25" s="252">
        <v>0</v>
      </c>
      <c r="J25" s="252">
        <v>0</v>
      </c>
      <c r="K25" s="252">
        <v>0</v>
      </c>
      <c r="L25" s="252">
        <v>0</v>
      </c>
      <c r="M25" s="252">
        <v>0</v>
      </c>
      <c r="N25" s="252">
        <v>0</v>
      </c>
      <c r="O25" s="252">
        <v>0</v>
      </c>
      <c r="P25" s="252">
        <v>0</v>
      </c>
      <c r="Q25" s="252">
        <v>0</v>
      </c>
      <c r="R25" s="252">
        <v>0</v>
      </c>
      <c r="S25" s="252">
        <v>0</v>
      </c>
      <c r="T25" s="252">
        <v>0</v>
      </c>
      <c r="U25" s="252">
        <v>0</v>
      </c>
      <c r="V25" s="252">
        <v>0</v>
      </c>
      <c r="W25" s="252">
        <v>0</v>
      </c>
      <c r="X25" s="252">
        <v>0</v>
      </c>
      <c r="Y25" s="252">
        <v>0</v>
      </c>
    </row>
    <row r="26" spans="2:25" x14ac:dyDescent="0.2">
      <c r="B26" s="253" t="s">
        <v>123</v>
      </c>
      <c r="C26" s="254">
        <v>237</v>
      </c>
      <c r="D26" s="254">
        <v>231</v>
      </c>
      <c r="E26" s="254">
        <v>404</v>
      </c>
      <c r="F26" s="254">
        <v>306</v>
      </c>
      <c r="G26" s="254">
        <v>409</v>
      </c>
      <c r="H26" s="254">
        <v>324</v>
      </c>
      <c r="I26" s="254">
        <v>1171</v>
      </c>
      <c r="J26" s="254">
        <v>1095</v>
      </c>
      <c r="K26" s="254">
        <v>272</v>
      </c>
      <c r="L26" s="254">
        <v>163</v>
      </c>
      <c r="M26" s="254">
        <v>248</v>
      </c>
      <c r="N26" s="254">
        <v>260</v>
      </c>
      <c r="O26" s="254">
        <v>663</v>
      </c>
      <c r="P26" s="254">
        <v>584</v>
      </c>
      <c r="Q26" s="254">
        <v>234</v>
      </c>
      <c r="R26" s="254">
        <v>119</v>
      </c>
      <c r="S26" s="254">
        <v>1460</v>
      </c>
      <c r="T26" s="254">
        <v>1072</v>
      </c>
      <c r="U26" s="254">
        <v>85</v>
      </c>
      <c r="V26" s="254">
        <v>53</v>
      </c>
      <c r="W26" s="254">
        <v>5183</v>
      </c>
      <c r="X26" s="254">
        <v>4207</v>
      </c>
      <c r="Y26" s="254">
        <v>9390</v>
      </c>
    </row>
    <row r="27" spans="2:25" x14ac:dyDescent="0.2">
      <c r="B27" s="2" t="s">
        <v>175</v>
      </c>
    </row>
    <row r="28" spans="2:25" x14ac:dyDescent="0.2">
      <c r="B28" s="2" t="s">
        <v>174</v>
      </c>
    </row>
    <row r="29" spans="2:25" x14ac:dyDescent="0.2">
      <c r="B29" s="7" t="s">
        <v>58</v>
      </c>
    </row>
  </sheetData>
  <mergeCells count="13">
    <mergeCell ref="Y3:Y4"/>
    <mergeCell ref="I3:J3"/>
    <mergeCell ref="K3:L3"/>
    <mergeCell ref="M3:N3"/>
    <mergeCell ref="O3:P3"/>
    <mergeCell ref="Q3:R3"/>
    <mergeCell ref="S3:T3"/>
    <mergeCell ref="U3:V3"/>
    <mergeCell ref="W3:X3"/>
    <mergeCell ref="B3:B4"/>
    <mergeCell ref="C3:D3"/>
    <mergeCell ref="E3:F3"/>
    <mergeCell ref="G3:H3"/>
  </mergeCells>
  <phoneticPr fontId="2" type="noConversion"/>
  <pageMargins left="0.63" right="0.64" top="1.3458333333333334" bottom="0.98425196850393704" header="0" footer="0"/>
  <pageSetup paperSize="9" scale="95" orientation="landscape" horizontalDpi="300" r:id="rId1"/>
  <headerFooter alignWithMargins="0">
    <oddHeader>&amp;L
&amp;G</oddHeader>
    <oddFooter>&amp;L&amp;8&amp;G
Estructura de la enseñanza universitaria en Andalucía Curso 2015-2016&amp;R&amp;8
Capítulo III</oddFooter>
  </headerFooter>
  <colBreaks count="1" manualBreakCount="1">
    <brk id="25" max="27" man="1"/>
  </col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W127"/>
  <sheetViews>
    <sheetView showGridLines="0" zoomScaleNormal="100" zoomScaleSheetLayoutView="100" workbookViewId="0"/>
  </sheetViews>
  <sheetFormatPr baseColWidth="10" defaultRowHeight="12.75" x14ac:dyDescent="0.2"/>
  <cols>
    <col min="1" max="1" width="1.7109375" style="4" customWidth="1"/>
    <col min="2" max="2" width="12.42578125" style="1" customWidth="1"/>
    <col min="3" max="10" width="11.42578125" style="1" customWidth="1"/>
    <col min="11" max="11" width="21.42578125" style="1" customWidth="1"/>
    <col min="12" max="12" width="11.42578125" style="1" customWidth="1"/>
    <col min="13" max="13" width="11.42578125" style="5" customWidth="1"/>
    <col min="14" max="14" width="24.42578125" style="9" customWidth="1"/>
    <col min="15" max="15" width="21.5703125" style="1" customWidth="1"/>
    <col min="16" max="16" width="20.7109375" style="1" customWidth="1"/>
    <col min="17" max="17" width="31" style="1" customWidth="1"/>
    <col min="18" max="28" width="11.42578125" style="1" customWidth="1"/>
    <col min="29" max="34" width="4.7109375" style="1" customWidth="1"/>
    <col min="35" max="16384" width="11.42578125" style="1"/>
  </cols>
  <sheetData>
    <row r="1" spans="1:23" s="228" customFormat="1" ht="33" customHeight="1" x14ac:dyDescent="0.2">
      <c r="A1" s="4"/>
      <c r="B1" s="231" t="s">
        <v>173</v>
      </c>
      <c r="M1" s="5"/>
      <c r="N1" s="232"/>
    </row>
    <row r="2" spans="1:23" s="16" customFormat="1" ht="19.899999999999999" customHeight="1" x14ac:dyDescent="0.2">
      <c r="B2" s="212"/>
      <c r="D2" s="18"/>
      <c r="E2" s="18"/>
      <c r="F2" s="18"/>
      <c r="G2" s="18"/>
      <c r="H2" s="18"/>
      <c r="I2" s="18"/>
      <c r="J2" s="18"/>
      <c r="K2" s="18"/>
      <c r="M2" s="205"/>
      <c r="N2" s="204"/>
      <c r="O2" s="204"/>
      <c r="P2" s="204"/>
      <c r="Q2" s="204"/>
      <c r="R2" s="204"/>
      <c r="S2" s="204"/>
      <c r="T2" s="204"/>
      <c r="U2" s="204"/>
      <c r="V2" s="204"/>
      <c r="W2" s="204"/>
    </row>
    <row r="3" spans="1:23" s="16" customFormat="1" ht="30" customHeight="1" x14ac:dyDescent="0.2">
      <c r="A3" s="201"/>
      <c r="B3" s="201"/>
      <c r="C3" s="201"/>
      <c r="D3" s="201"/>
      <c r="E3" s="201"/>
      <c r="F3" s="201"/>
      <c r="G3" s="201"/>
      <c r="H3" s="201"/>
      <c r="I3" s="201"/>
      <c r="J3" s="201"/>
      <c r="K3" s="201"/>
      <c r="M3" s="205"/>
      <c r="N3" s="204"/>
      <c r="O3" s="204"/>
      <c r="P3" s="204"/>
      <c r="Q3" s="204"/>
      <c r="R3" s="204"/>
      <c r="S3" s="204"/>
      <c r="T3" s="204"/>
      <c r="U3" s="204"/>
      <c r="V3" s="204"/>
      <c r="W3" s="204"/>
    </row>
    <row r="4" spans="1:23" s="16" customFormat="1" ht="20.100000000000001" customHeight="1" x14ac:dyDescent="0.2">
      <c r="A4" s="20"/>
      <c r="M4" s="205"/>
      <c r="N4" s="204"/>
      <c r="O4" s="204"/>
      <c r="P4" s="204"/>
      <c r="Q4" s="204"/>
      <c r="R4" s="204"/>
      <c r="S4" s="204"/>
      <c r="T4" s="204"/>
      <c r="U4" s="204"/>
      <c r="V4" s="204"/>
      <c r="W4" s="204"/>
    </row>
    <row r="5" spans="1:23" x14ac:dyDescent="0.2">
      <c r="M5" s="206"/>
      <c r="N5" s="202"/>
      <c r="O5" s="202"/>
      <c r="P5" s="202"/>
      <c r="Q5" s="202"/>
      <c r="R5" s="202"/>
      <c r="S5" s="202"/>
      <c r="T5" s="202"/>
      <c r="U5" s="202"/>
      <c r="V5" s="202"/>
      <c r="W5" s="202"/>
    </row>
    <row r="6" spans="1:23" x14ac:dyDescent="0.2">
      <c r="M6" s="206"/>
      <c r="N6" s="202"/>
      <c r="O6" s="202"/>
      <c r="P6" s="202"/>
      <c r="Q6" s="202"/>
      <c r="R6" s="202"/>
      <c r="S6" s="202"/>
      <c r="T6" s="202"/>
      <c r="U6" s="202"/>
      <c r="V6" s="202"/>
      <c r="W6" s="202"/>
    </row>
    <row r="7" spans="1:23" x14ac:dyDescent="0.2">
      <c r="M7" s="206"/>
      <c r="N7" s="202"/>
      <c r="O7" s="202"/>
      <c r="P7" s="202"/>
      <c r="Q7" s="202"/>
      <c r="R7" s="202"/>
      <c r="S7" s="202"/>
      <c r="T7" s="202"/>
      <c r="U7" s="202"/>
      <c r="V7" s="202"/>
      <c r="W7" s="202"/>
    </row>
    <row r="8" spans="1:23" x14ac:dyDescent="0.2">
      <c r="M8" s="206"/>
      <c r="N8" s="202"/>
      <c r="O8" s="202"/>
      <c r="P8" s="202"/>
      <c r="Q8" s="202"/>
      <c r="R8" s="202"/>
      <c r="S8" s="202"/>
      <c r="T8" s="202"/>
      <c r="U8" s="202"/>
      <c r="V8" s="202"/>
      <c r="W8" s="202"/>
    </row>
    <row r="9" spans="1:23" x14ac:dyDescent="0.2">
      <c r="M9" s="206"/>
      <c r="N9" s="202"/>
      <c r="O9" s="202"/>
      <c r="P9" s="202"/>
      <c r="Q9" s="202"/>
      <c r="R9" s="202"/>
      <c r="S9" s="202"/>
      <c r="T9" s="202"/>
      <c r="U9" s="202"/>
      <c r="V9" s="202"/>
      <c r="W9" s="202"/>
    </row>
    <row r="10" spans="1:23" x14ac:dyDescent="0.2">
      <c r="M10" s="206"/>
      <c r="N10" s="202"/>
      <c r="O10" s="202"/>
      <c r="P10" s="202"/>
      <c r="Q10" s="202"/>
      <c r="R10" s="202"/>
      <c r="S10" s="202"/>
      <c r="T10" s="202"/>
      <c r="U10" s="202"/>
      <c r="V10" s="202"/>
      <c r="W10" s="202"/>
    </row>
    <row r="11" spans="1:23" x14ac:dyDescent="0.2">
      <c r="H11" s="62"/>
      <c r="M11" s="206"/>
      <c r="N11" s="202"/>
      <c r="O11" s="202"/>
      <c r="P11" s="202"/>
      <c r="Q11" s="202"/>
      <c r="R11" s="202"/>
      <c r="S11" s="202"/>
      <c r="T11" s="202"/>
      <c r="U11" s="202"/>
      <c r="V11" s="202"/>
      <c r="W11" s="202"/>
    </row>
    <row r="12" spans="1:23" x14ac:dyDescent="0.2">
      <c r="H12" s="62"/>
      <c r="M12" s="206"/>
      <c r="N12" s="202"/>
      <c r="O12" s="202"/>
      <c r="P12" s="202"/>
      <c r="Q12" s="202"/>
      <c r="R12" s="202"/>
      <c r="S12" s="202"/>
      <c r="T12" s="202"/>
      <c r="U12" s="202"/>
      <c r="V12" s="202"/>
      <c r="W12" s="202"/>
    </row>
    <row r="13" spans="1:23" x14ac:dyDescent="0.2">
      <c r="H13" s="62"/>
      <c r="M13" s="206"/>
      <c r="N13" s="202"/>
      <c r="O13" s="202"/>
      <c r="P13" s="202"/>
      <c r="Q13" s="202"/>
      <c r="R13" s="202"/>
      <c r="S13" s="202"/>
      <c r="T13" s="202"/>
      <c r="U13" s="202"/>
      <c r="V13" s="202"/>
      <c r="W13" s="202"/>
    </row>
    <row r="14" spans="1:23" x14ac:dyDescent="0.2">
      <c r="H14" s="62"/>
      <c r="M14" s="206"/>
      <c r="N14" s="202"/>
      <c r="O14" s="202"/>
      <c r="P14" s="202"/>
      <c r="Q14" s="202"/>
      <c r="R14" s="202"/>
      <c r="S14" s="202"/>
      <c r="T14" s="202"/>
      <c r="U14" s="202"/>
      <c r="V14" s="202"/>
      <c r="W14" s="202"/>
    </row>
    <row r="15" spans="1:23" x14ac:dyDescent="0.2">
      <c r="H15" s="62"/>
      <c r="M15" s="206"/>
      <c r="N15" s="202"/>
      <c r="O15" s="202"/>
      <c r="P15" s="202"/>
      <c r="Q15" s="202"/>
      <c r="R15" s="202"/>
      <c r="S15" s="202"/>
      <c r="T15" s="202"/>
      <c r="U15" s="202"/>
      <c r="V15" s="202"/>
      <c r="W15" s="202"/>
    </row>
    <row r="16" spans="1:23" x14ac:dyDescent="0.2">
      <c r="M16" s="206"/>
      <c r="N16" s="202"/>
      <c r="O16" s="202"/>
      <c r="P16" s="202"/>
      <c r="Q16" s="202"/>
      <c r="R16" s="202"/>
      <c r="S16" s="202"/>
      <c r="T16" s="202"/>
      <c r="U16" s="202"/>
      <c r="V16" s="202"/>
      <c r="W16" s="202"/>
    </row>
    <row r="17" spans="2:23" x14ac:dyDescent="0.2">
      <c r="M17" s="206"/>
      <c r="N17" s="202"/>
      <c r="O17" s="202"/>
      <c r="P17" s="202"/>
      <c r="Q17" s="202"/>
      <c r="R17" s="202"/>
      <c r="S17" s="202"/>
      <c r="T17" s="202"/>
      <c r="U17" s="202"/>
      <c r="V17" s="202"/>
      <c r="W17" s="202"/>
    </row>
    <row r="18" spans="2:23" x14ac:dyDescent="0.2">
      <c r="M18" s="206"/>
      <c r="N18" s="202"/>
      <c r="O18" s="202"/>
      <c r="P18" s="202"/>
      <c r="Q18" s="202"/>
      <c r="R18" s="202"/>
      <c r="S18" s="202"/>
      <c r="T18" s="202"/>
      <c r="U18" s="202"/>
      <c r="V18" s="202"/>
      <c r="W18" s="202"/>
    </row>
    <row r="19" spans="2:23" x14ac:dyDescent="0.2">
      <c r="M19" s="206"/>
      <c r="N19" s="202"/>
      <c r="O19" s="202"/>
      <c r="P19" s="202"/>
      <c r="Q19" s="202"/>
      <c r="R19" s="202"/>
      <c r="S19" s="202"/>
      <c r="T19" s="202"/>
      <c r="U19" s="202"/>
      <c r="V19" s="202"/>
      <c r="W19" s="202"/>
    </row>
    <row r="20" spans="2:23" x14ac:dyDescent="0.2">
      <c r="M20" s="206"/>
      <c r="N20" s="202"/>
      <c r="O20" s="202"/>
      <c r="P20" s="202"/>
      <c r="Q20" s="202"/>
      <c r="R20" s="202"/>
      <c r="S20" s="202"/>
      <c r="T20" s="202"/>
      <c r="U20" s="202"/>
      <c r="V20" s="202"/>
      <c r="W20" s="202"/>
    </row>
    <row r="21" spans="2:23" x14ac:dyDescent="0.2">
      <c r="M21" s="206"/>
      <c r="N21" s="202"/>
      <c r="O21" s="202"/>
      <c r="P21" s="202"/>
      <c r="Q21" s="202"/>
      <c r="R21" s="202"/>
      <c r="S21" s="202"/>
      <c r="T21" s="202"/>
      <c r="U21" s="202"/>
      <c r="V21" s="202"/>
      <c r="W21" s="202"/>
    </row>
    <row r="22" spans="2:23" x14ac:dyDescent="0.2">
      <c r="M22" s="206"/>
      <c r="N22" s="202"/>
      <c r="O22" s="202"/>
      <c r="P22" s="202"/>
      <c r="Q22" s="202"/>
      <c r="R22" s="202"/>
      <c r="S22" s="202"/>
      <c r="T22" s="202"/>
      <c r="U22" s="202"/>
      <c r="V22" s="202"/>
      <c r="W22" s="202"/>
    </row>
    <row r="23" spans="2:23" x14ac:dyDescent="0.2">
      <c r="M23" s="206"/>
      <c r="N23" s="202"/>
      <c r="O23" s="207"/>
      <c r="P23" s="207"/>
      <c r="Q23" s="207"/>
      <c r="R23" s="202"/>
      <c r="S23" s="202"/>
      <c r="T23" s="202"/>
      <c r="U23" s="202"/>
      <c r="V23" s="202"/>
      <c r="W23" s="202"/>
    </row>
    <row r="24" spans="2:23" x14ac:dyDescent="0.2">
      <c r="M24" s="206"/>
      <c r="N24" s="202"/>
      <c r="O24" s="207"/>
      <c r="P24" s="207"/>
      <c r="Q24" s="207"/>
      <c r="R24" s="202"/>
      <c r="S24" s="202"/>
      <c r="T24" s="202"/>
      <c r="U24" s="202"/>
      <c r="V24" s="202"/>
      <c r="W24" s="202"/>
    </row>
    <row r="25" spans="2:23" x14ac:dyDescent="0.2">
      <c r="M25" s="206"/>
      <c r="N25" s="202"/>
      <c r="O25" s="207"/>
      <c r="P25" s="207"/>
      <c r="Q25" s="207"/>
      <c r="R25" s="202"/>
      <c r="S25" s="202"/>
      <c r="T25" s="202"/>
      <c r="U25" s="202"/>
      <c r="V25" s="202"/>
      <c r="W25" s="202"/>
    </row>
    <row r="26" spans="2:23" x14ac:dyDescent="0.2">
      <c r="B26" s="2" t="s">
        <v>175</v>
      </c>
      <c r="M26" s="206"/>
      <c r="N26" s="202"/>
      <c r="O26" s="207"/>
      <c r="P26" s="207"/>
      <c r="Q26" s="207"/>
      <c r="R26" s="202"/>
      <c r="S26" s="202"/>
      <c r="T26" s="202"/>
      <c r="U26" s="202"/>
      <c r="V26" s="202"/>
      <c r="W26" s="202"/>
    </row>
    <row r="27" spans="2:23" x14ac:dyDescent="0.2">
      <c r="B27" s="2" t="s">
        <v>174</v>
      </c>
      <c r="M27" s="206"/>
      <c r="N27" s="202"/>
      <c r="O27" s="207"/>
      <c r="P27" s="207"/>
      <c r="Q27" s="207"/>
      <c r="R27" s="202"/>
      <c r="S27" s="202"/>
      <c r="T27" s="202"/>
      <c r="U27" s="202"/>
      <c r="V27" s="202"/>
      <c r="W27" s="202"/>
    </row>
    <row r="28" spans="2:23" x14ac:dyDescent="0.2">
      <c r="B28" s="7" t="s">
        <v>58</v>
      </c>
      <c r="M28" s="206"/>
      <c r="N28" s="202"/>
      <c r="O28" s="207"/>
      <c r="P28" s="207"/>
      <c r="Q28" s="207"/>
      <c r="R28" s="202"/>
      <c r="S28" s="202"/>
      <c r="T28" s="202"/>
      <c r="U28" s="202"/>
      <c r="V28" s="202"/>
      <c r="W28" s="202"/>
    </row>
    <row r="29" spans="2:23" x14ac:dyDescent="0.2">
      <c r="M29" s="206"/>
      <c r="N29" s="202"/>
      <c r="O29" s="207"/>
      <c r="P29" s="207"/>
      <c r="Q29" s="207"/>
      <c r="R29" s="202"/>
      <c r="S29" s="202"/>
      <c r="T29" s="202"/>
      <c r="U29" s="202"/>
      <c r="V29" s="202"/>
      <c r="W29" s="202"/>
    </row>
    <row r="30" spans="2:23" x14ac:dyDescent="0.2">
      <c r="M30" s="206"/>
      <c r="N30" s="202"/>
      <c r="O30" s="207"/>
      <c r="P30" s="207"/>
      <c r="Q30" s="207"/>
      <c r="R30" s="202"/>
      <c r="S30" s="202"/>
      <c r="T30" s="202"/>
      <c r="U30" s="202"/>
      <c r="V30" s="202"/>
      <c r="W30" s="202"/>
    </row>
    <row r="31" spans="2:23" x14ac:dyDescent="0.2">
      <c r="M31" s="206"/>
      <c r="N31" s="202"/>
      <c r="O31" s="207"/>
      <c r="P31" s="207"/>
      <c r="Q31" s="207"/>
      <c r="R31" s="202"/>
      <c r="S31" s="202"/>
      <c r="T31" s="202"/>
      <c r="U31" s="202"/>
      <c r="V31" s="202"/>
      <c r="W31" s="202"/>
    </row>
    <row r="32" spans="2:23" x14ac:dyDescent="0.2">
      <c r="M32" s="206"/>
      <c r="N32" s="202"/>
      <c r="O32" s="202"/>
      <c r="P32" s="202"/>
      <c r="Q32" s="202"/>
      <c r="R32" s="202"/>
      <c r="S32" s="202"/>
      <c r="T32" s="202"/>
      <c r="U32" s="202"/>
      <c r="V32" s="202"/>
      <c r="W32" s="202"/>
    </row>
    <row r="33" spans="13:23" x14ac:dyDescent="0.2">
      <c r="M33" s="206"/>
      <c r="N33" s="202"/>
      <c r="O33" s="202"/>
      <c r="P33" s="202"/>
      <c r="Q33" s="202"/>
      <c r="R33" s="202"/>
      <c r="S33" s="202"/>
      <c r="T33" s="202"/>
      <c r="U33" s="202"/>
      <c r="V33" s="202"/>
      <c r="W33" s="202"/>
    </row>
    <row r="34" spans="13:23" x14ac:dyDescent="0.2">
      <c r="M34" s="206"/>
      <c r="N34" s="202"/>
      <c r="O34" s="202"/>
      <c r="P34" s="202"/>
      <c r="Q34" s="202"/>
      <c r="R34" s="202"/>
      <c r="S34" s="202"/>
      <c r="T34" s="202"/>
      <c r="U34" s="202"/>
      <c r="V34" s="202"/>
      <c r="W34" s="202"/>
    </row>
    <row r="35" spans="13:23" x14ac:dyDescent="0.2">
      <c r="M35" s="206"/>
      <c r="N35" s="202"/>
      <c r="O35" s="207"/>
      <c r="P35" s="207"/>
      <c r="Q35" s="202"/>
      <c r="R35" s="202"/>
      <c r="S35" s="202"/>
      <c r="T35" s="202"/>
      <c r="U35" s="202"/>
      <c r="V35" s="202"/>
      <c r="W35" s="202"/>
    </row>
    <row r="36" spans="13:23" x14ac:dyDescent="0.2">
      <c r="M36" s="206"/>
      <c r="N36" s="202"/>
      <c r="O36" s="207"/>
      <c r="P36" s="207"/>
      <c r="Q36" s="207"/>
      <c r="R36" s="202"/>
      <c r="S36" s="202"/>
      <c r="T36" s="202"/>
      <c r="U36" s="202"/>
      <c r="V36" s="202"/>
      <c r="W36" s="202"/>
    </row>
    <row r="37" spans="13:23" x14ac:dyDescent="0.2">
      <c r="M37" s="206"/>
      <c r="N37" s="202"/>
      <c r="O37" s="207"/>
      <c r="P37" s="207"/>
      <c r="Q37" s="207"/>
      <c r="R37" s="202"/>
      <c r="S37" s="202"/>
      <c r="T37" s="202"/>
      <c r="U37" s="202"/>
      <c r="V37" s="202"/>
      <c r="W37" s="202"/>
    </row>
    <row r="38" spans="13:23" x14ac:dyDescent="0.2">
      <c r="M38" s="206"/>
      <c r="N38" s="202"/>
      <c r="O38" s="207"/>
      <c r="P38" s="207"/>
      <c r="Q38" s="207"/>
      <c r="R38" s="202"/>
      <c r="S38" s="202"/>
      <c r="T38" s="202"/>
      <c r="U38" s="202"/>
      <c r="V38" s="202"/>
      <c r="W38" s="202"/>
    </row>
    <row r="39" spans="13:23" x14ac:dyDescent="0.2">
      <c r="M39" s="206"/>
      <c r="N39" s="202"/>
      <c r="O39" s="207"/>
      <c r="P39" s="207"/>
      <c r="Q39" s="207"/>
      <c r="R39" s="202"/>
      <c r="S39" s="202"/>
      <c r="T39" s="202"/>
      <c r="U39" s="202"/>
      <c r="V39" s="202"/>
      <c r="W39" s="202"/>
    </row>
    <row r="40" spans="13:23" x14ac:dyDescent="0.2">
      <c r="M40" s="206"/>
      <c r="N40" s="202"/>
      <c r="O40" s="207"/>
      <c r="P40" s="207"/>
      <c r="Q40" s="207"/>
      <c r="R40" s="202"/>
      <c r="S40" s="202"/>
      <c r="T40" s="202"/>
      <c r="U40" s="202"/>
      <c r="V40" s="202"/>
      <c r="W40" s="202"/>
    </row>
    <row r="41" spans="13:23" x14ac:dyDescent="0.2">
      <c r="M41" s="206"/>
      <c r="N41" s="202"/>
      <c r="O41" s="207"/>
      <c r="P41" s="207"/>
      <c r="Q41" s="207"/>
      <c r="R41" s="202"/>
      <c r="S41" s="202"/>
      <c r="T41" s="202"/>
      <c r="U41" s="202"/>
      <c r="V41" s="202"/>
      <c r="W41" s="202"/>
    </row>
    <row r="42" spans="13:23" x14ac:dyDescent="0.2">
      <c r="M42" s="206"/>
      <c r="N42" s="202" t="s">
        <v>62</v>
      </c>
      <c r="O42" s="207" t="e">
        <f>P17/(P17+O17)</f>
        <v>#DIV/0!</v>
      </c>
      <c r="P42" s="207" t="e">
        <f>R17/(Q17+R17)</f>
        <v>#DIV/0!</v>
      </c>
      <c r="Q42" s="207" t="e">
        <f>T17/(S17+T17)</f>
        <v>#DIV/0!</v>
      </c>
      <c r="R42" s="202"/>
      <c r="S42" s="202"/>
      <c r="T42" s="202"/>
      <c r="U42" s="202"/>
      <c r="V42" s="202"/>
      <c r="W42" s="202"/>
    </row>
    <row r="43" spans="13:23" x14ac:dyDescent="0.2">
      <c r="M43" s="206"/>
      <c r="N43" s="202" t="s">
        <v>9</v>
      </c>
      <c r="O43" s="207" t="e">
        <f>P18/(P18+O18)</f>
        <v>#DIV/0!</v>
      </c>
      <c r="P43" s="207" t="e">
        <f>R18/(Q18+R18)</f>
        <v>#DIV/0!</v>
      </c>
      <c r="Q43" s="207" t="e">
        <f>T18/(S18+T18)</f>
        <v>#DIV/0!</v>
      </c>
      <c r="R43" s="202"/>
      <c r="S43" s="202"/>
      <c r="T43" s="202"/>
      <c r="U43" s="202"/>
      <c r="V43" s="202"/>
      <c r="W43" s="202"/>
    </row>
    <row r="44" spans="13:23" x14ac:dyDescent="0.2">
      <c r="M44" s="206"/>
      <c r="N44" s="202" t="s">
        <v>61</v>
      </c>
      <c r="O44" s="207" t="e">
        <f>P19/(P19+O19)</f>
        <v>#DIV/0!</v>
      </c>
      <c r="P44" s="207" t="e">
        <f>R19/(Q19+R19)</f>
        <v>#DIV/0!</v>
      </c>
      <c r="Q44" s="207" t="e">
        <f>T19/(S19+T19)</f>
        <v>#DIV/0!</v>
      </c>
      <c r="R44" s="202"/>
      <c r="S44" s="202"/>
      <c r="T44" s="202"/>
      <c r="U44" s="202"/>
      <c r="V44" s="202"/>
      <c r="W44" s="202"/>
    </row>
    <row r="45" spans="13:23" x14ac:dyDescent="0.2">
      <c r="M45" s="206"/>
      <c r="N45" s="202"/>
      <c r="O45" s="202"/>
      <c r="P45" s="202"/>
      <c r="Q45" s="202"/>
      <c r="R45" s="202"/>
      <c r="S45" s="202"/>
      <c r="T45" s="202"/>
      <c r="U45" s="202"/>
      <c r="V45" s="202"/>
      <c r="W45" s="202"/>
    </row>
    <row r="46" spans="13:23" x14ac:dyDescent="0.2">
      <c r="M46" s="206"/>
      <c r="N46" s="202"/>
      <c r="O46" s="202"/>
      <c r="P46" s="202"/>
      <c r="Q46" s="202"/>
      <c r="R46" s="202"/>
      <c r="S46" s="202"/>
      <c r="T46" s="202"/>
      <c r="U46" s="202"/>
      <c r="V46" s="202"/>
      <c r="W46" s="202"/>
    </row>
    <row r="47" spans="13:23" x14ac:dyDescent="0.2">
      <c r="M47" s="206"/>
      <c r="N47" s="202"/>
      <c r="O47" s="202"/>
      <c r="P47" s="202"/>
      <c r="Q47" s="202"/>
      <c r="R47" s="202"/>
      <c r="S47" s="202"/>
      <c r="T47" s="202"/>
      <c r="U47" s="202"/>
      <c r="V47" s="202"/>
      <c r="W47" s="202"/>
    </row>
    <row r="48" spans="13:23" x14ac:dyDescent="0.2">
      <c r="M48" s="206"/>
      <c r="N48" s="202"/>
      <c r="O48" s="202"/>
      <c r="P48" s="202"/>
      <c r="Q48" s="202"/>
      <c r="R48" s="202"/>
      <c r="S48" s="202"/>
      <c r="T48" s="202"/>
      <c r="U48" s="202"/>
      <c r="V48" s="202"/>
      <c r="W48" s="202"/>
    </row>
    <row r="49" spans="13:23" x14ac:dyDescent="0.2">
      <c r="M49" s="206"/>
      <c r="N49" s="202"/>
      <c r="O49" s="202"/>
      <c r="P49" s="202"/>
      <c r="Q49" s="202"/>
      <c r="R49" s="202"/>
      <c r="S49" s="202"/>
      <c r="T49" s="202"/>
      <c r="U49" s="202"/>
      <c r="V49" s="202"/>
      <c r="W49" s="202"/>
    </row>
    <row r="50" spans="13:23" x14ac:dyDescent="0.2">
      <c r="M50" s="206"/>
      <c r="N50" s="202"/>
      <c r="O50" s="202"/>
      <c r="P50" s="202"/>
      <c r="Q50" s="202"/>
      <c r="R50" s="202"/>
      <c r="S50" s="202"/>
      <c r="T50" s="202"/>
      <c r="U50" s="202"/>
      <c r="V50" s="202"/>
      <c r="W50" s="202"/>
    </row>
    <row r="51" spans="13:23" x14ac:dyDescent="0.2">
      <c r="M51" s="206"/>
      <c r="N51" s="202"/>
      <c r="O51" s="202"/>
      <c r="P51" s="202"/>
      <c r="Q51" s="202"/>
      <c r="R51" s="202"/>
      <c r="S51" s="202"/>
      <c r="T51" s="202"/>
      <c r="U51" s="202"/>
      <c r="V51" s="202"/>
      <c r="W51" s="202"/>
    </row>
    <row r="52" spans="13:23" x14ac:dyDescent="0.2">
      <c r="M52" s="206"/>
      <c r="N52" s="202"/>
      <c r="O52" s="202"/>
      <c r="P52" s="202"/>
      <c r="Q52" s="202"/>
      <c r="R52" s="202"/>
      <c r="S52" s="202"/>
      <c r="T52" s="202"/>
      <c r="U52" s="202"/>
      <c r="V52" s="202"/>
      <c r="W52" s="202"/>
    </row>
    <row r="53" spans="13:23" x14ac:dyDescent="0.2">
      <c r="M53" s="206"/>
      <c r="N53" s="202"/>
      <c r="O53" s="202"/>
      <c r="P53" s="202"/>
      <c r="Q53" s="202"/>
      <c r="R53" s="202"/>
      <c r="S53" s="202"/>
      <c r="T53" s="202"/>
      <c r="U53" s="202"/>
      <c r="V53" s="202"/>
      <c r="W53" s="202"/>
    </row>
    <row r="54" spans="13:23" x14ac:dyDescent="0.2">
      <c r="M54" s="206"/>
      <c r="N54" s="202"/>
      <c r="O54" s="202"/>
      <c r="P54" s="202"/>
      <c r="Q54" s="202"/>
      <c r="R54" s="202"/>
      <c r="S54" s="202"/>
      <c r="T54" s="202"/>
      <c r="U54" s="202"/>
      <c r="V54" s="202"/>
      <c r="W54" s="202"/>
    </row>
    <row r="55" spans="13:23" x14ac:dyDescent="0.2">
      <c r="M55" s="206"/>
      <c r="N55" s="202"/>
      <c r="O55" s="202"/>
      <c r="P55" s="202"/>
      <c r="Q55" s="202"/>
      <c r="R55" s="202"/>
      <c r="S55" s="202"/>
      <c r="T55" s="202"/>
      <c r="U55" s="202"/>
      <c r="V55" s="202"/>
      <c r="W55" s="202"/>
    </row>
    <row r="56" spans="13:23" x14ac:dyDescent="0.2">
      <c r="M56" s="206"/>
      <c r="N56" s="202"/>
      <c r="O56" s="202"/>
      <c r="P56" s="202"/>
      <c r="Q56" s="202"/>
      <c r="R56" s="202"/>
      <c r="S56" s="202"/>
      <c r="T56" s="202"/>
      <c r="U56" s="202"/>
      <c r="V56" s="202"/>
      <c r="W56" s="202"/>
    </row>
    <row r="57" spans="13:23" x14ac:dyDescent="0.2">
      <c r="M57" s="206"/>
      <c r="N57" s="202"/>
      <c r="O57" s="202"/>
      <c r="P57" s="202"/>
      <c r="Q57" s="202"/>
      <c r="R57" s="202"/>
      <c r="S57" s="202"/>
      <c r="T57" s="202"/>
      <c r="U57" s="202"/>
      <c r="V57" s="202"/>
      <c r="W57" s="202"/>
    </row>
    <row r="58" spans="13:23" x14ac:dyDescent="0.2">
      <c r="M58" s="206"/>
      <c r="N58" s="202"/>
      <c r="O58" s="202"/>
      <c r="P58" s="202"/>
      <c r="Q58" s="202"/>
      <c r="R58" s="202"/>
      <c r="S58" s="202"/>
      <c r="T58" s="202"/>
      <c r="U58" s="202"/>
      <c r="V58" s="202"/>
      <c r="W58" s="202"/>
    </row>
    <row r="59" spans="13:23" x14ac:dyDescent="0.2">
      <c r="M59" s="206"/>
      <c r="N59" s="202"/>
      <c r="O59" s="202"/>
      <c r="P59" s="202"/>
      <c r="Q59" s="202"/>
      <c r="R59" s="202"/>
      <c r="S59" s="202"/>
      <c r="T59" s="202"/>
      <c r="U59" s="202"/>
      <c r="V59" s="202"/>
      <c r="W59" s="202"/>
    </row>
    <row r="60" spans="13:23" x14ac:dyDescent="0.2">
      <c r="M60" s="206"/>
      <c r="N60" s="202"/>
      <c r="O60" s="202"/>
      <c r="P60" s="202"/>
      <c r="Q60" s="202"/>
      <c r="R60" s="202"/>
      <c r="S60" s="202"/>
      <c r="T60" s="202"/>
      <c r="U60" s="202"/>
      <c r="V60" s="202"/>
      <c r="W60" s="202"/>
    </row>
    <row r="61" spans="13:23" x14ac:dyDescent="0.2">
      <c r="M61" s="206"/>
      <c r="N61" s="202"/>
      <c r="O61" s="202"/>
      <c r="P61" s="202"/>
      <c r="Q61" s="202"/>
      <c r="R61" s="202"/>
      <c r="S61" s="202"/>
      <c r="T61" s="202"/>
      <c r="U61" s="202"/>
      <c r="V61" s="202"/>
      <c r="W61" s="202"/>
    </row>
    <row r="62" spans="13:23" x14ac:dyDescent="0.2">
      <c r="M62" s="206"/>
      <c r="N62" s="202"/>
      <c r="O62" s="202"/>
      <c r="P62" s="202"/>
      <c r="Q62" s="202"/>
      <c r="R62" s="202"/>
      <c r="S62" s="202"/>
      <c r="T62" s="202"/>
      <c r="U62" s="202"/>
      <c r="V62" s="202"/>
      <c r="W62" s="202"/>
    </row>
    <row r="63" spans="13:23" x14ac:dyDescent="0.2">
      <c r="M63" s="206"/>
      <c r="N63" s="202"/>
      <c r="O63" s="202"/>
      <c r="P63" s="202"/>
      <c r="Q63" s="202"/>
      <c r="R63" s="202"/>
      <c r="S63" s="202"/>
      <c r="T63" s="202"/>
      <c r="U63" s="202"/>
      <c r="V63" s="202"/>
      <c r="W63" s="202"/>
    </row>
    <row r="64" spans="13:23" x14ac:dyDescent="0.2">
      <c r="M64" s="206"/>
      <c r="N64" s="202"/>
      <c r="O64" s="202"/>
      <c r="P64" s="202"/>
      <c r="Q64" s="202"/>
      <c r="R64" s="202"/>
      <c r="S64" s="202"/>
      <c r="T64" s="202"/>
      <c r="U64" s="202"/>
      <c r="V64" s="202"/>
      <c r="W64" s="202"/>
    </row>
    <row r="65" spans="13:23" x14ac:dyDescent="0.2">
      <c r="M65" s="206"/>
      <c r="N65" s="202"/>
      <c r="O65" s="202"/>
      <c r="P65" s="202"/>
      <c r="Q65" s="202"/>
      <c r="R65" s="202"/>
      <c r="S65" s="202"/>
      <c r="T65" s="202"/>
      <c r="U65" s="202"/>
      <c r="V65" s="202"/>
      <c r="W65" s="202"/>
    </row>
    <row r="66" spans="13:23" x14ac:dyDescent="0.2">
      <c r="M66" s="206"/>
      <c r="N66" s="202"/>
      <c r="O66" s="202"/>
      <c r="P66" s="202"/>
      <c r="Q66" s="202"/>
      <c r="R66" s="202"/>
      <c r="S66" s="202"/>
      <c r="T66" s="202"/>
      <c r="U66" s="202"/>
      <c r="V66" s="202"/>
      <c r="W66" s="202"/>
    </row>
    <row r="67" spans="13:23" x14ac:dyDescent="0.2">
      <c r="M67" s="206"/>
      <c r="N67" s="202"/>
      <c r="O67" s="202"/>
      <c r="P67" s="202"/>
      <c r="Q67" s="202"/>
      <c r="R67" s="202"/>
      <c r="S67" s="202"/>
      <c r="T67" s="202"/>
      <c r="U67" s="202"/>
      <c r="V67" s="202"/>
      <c r="W67" s="202"/>
    </row>
    <row r="68" spans="13:23" x14ac:dyDescent="0.2">
      <c r="M68" s="206"/>
      <c r="N68" s="202"/>
      <c r="O68" s="202"/>
      <c r="P68" s="202"/>
      <c r="Q68" s="202"/>
      <c r="R68" s="202"/>
      <c r="S68" s="202"/>
      <c r="T68" s="202"/>
      <c r="U68" s="202"/>
      <c r="V68" s="202"/>
      <c r="W68" s="202"/>
    </row>
    <row r="69" spans="13:23" x14ac:dyDescent="0.2">
      <c r="M69" s="206"/>
      <c r="N69" s="202"/>
      <c r="O69" s="202"/>
      <c r="P69" s="202"/>
      <c r="Q69" s="202"/>
      <c r="R69" s="202"/>
      <c r="S69" s="202"/>
      <c r="T69" s="202"/>
      <c r="U69" s="202"/>
      <c r="V69" s="202"/>
      <c r="W69" s="202"/>
    </row>
    <row r="70" spans="13:23" x14ac:dyDescent="0.2">
      <c r="M70" s="206"/>
      <c r="N70" s="202"/>
      <c r="O70" s="202"/>
      <c r="P70" s="202"/>
      <c r="Q70" s="202"/>
      <c r="R70" s="202"/>
      <c r="S70" s="202"/>
      <c r="T70" s="202"/>
      <c r="U70" s="202"/>
      <c r="V70" s="202"/>
      <c r="W70" s="202"/>
    </row>
    <row r="71" spans="13:23" x14ac:dyDescent="0.2">
      <c r="M71" s="206"/>
      <c r="N71" s="202"/>
      <c r="O71" s="202"/>
      <c r="P71" s="202"/>
      <c r="Q71" s="202"/>
      <c r="R71" s="202"/>
      <c r="S71" s="202"/>
      <c r="T71" s="202"/>
      <c r="U71" s="202"/>
      <c r="V71" s="202"/>
      <c r="W71" s="202"/>
    </row>
    <row r="72" spans="13:23" x14ac:dyDescent="0.2">
      <c r="M72" s="206"/>
      <c r="N72" s="202"/>
      <c r="O72" s="202"/>
      <c r="P72" s="202"/>
      <c r="Q72" s="202"/>
      <c r="R72" s="202"/>
      <c r="S72" s="202"/>
      <c r="T72" s="202"/>
      <c r="U72" s="202"/>
      <c r="V72" s="202"/>
      <c r="W72" s="202"/>
    </row>
    <row r="73" spans="13:23" x14ac:dyDescent="0.2">
      <c r="M73" s="206"/>
      <c r="N73" s="202"/>
      <c r="O73" s="202"/>
      <c r="P73" s="202"/>
      <c r="Q73" s="202"/>
      <c r="R73" s="202"/>
      <c r="S73" s="202"/>
      <c r="T73" s="202"/>
      <c r="U73" s="202"/>
      <c r="V73" s="202"/>
      <c r="W73" s="202"/>
    </row>
    <row r="74" spans="13:23" x14ac:dyDescent="0.2">
      <c r="M74" s="206"/>
      <c r="N74" s="202"/>
      <c r="O74" s="202"/>
      <c r="P74" s="202"/>
      <c r="Q74" s="202"/>
      <c r="R74" s="202"/>
      <c r="S74" s="202"/>
      <c r="T74" s="202"/>
      <c r="U74" s="202"/>
      <c r="V74" s="202"/>
      <c r="W74" s="202"/>
    </row>
    <row r="75" spans="13:23" x14ac:dyDescent="0.2">
      <c r="M75" s="206"/>
      <c r="N75" s="202"/>
      <c r="O75" s="202"/>
      <c r="P75" s="202"/>
      <c r="Q75" s="202"/>
      <c r="R75" s="202"/>
      <c r="S75" s="202"/>
      <c r="T75" s="202"/>
      <c r="U75" s="202"/>
      <c r="V75" s="202"/>
      <c r="W75" s="202"/>
    </row>
    <row r="76" spans="13:23" x14ac:dyDescent="0.2">
      <c r="M76" s="206"/>
      <c r="N76" s="202"/>
      <c r="O76" s="202"/>
      <c r="P76" s="202"/>
      <c r="Q76" s="202"/>
      <c r="R76" s="202"/>
      <c r="S76" s="202"/>
      <c r="T76" s="202"/>
      <c r="U76" s="202"/>
      <c r="V76" s="202"/>
      <c r="W76" s="202"/>
    </row>
    <row r="77" spans="13:23" x14ac:dyDescent="0.2">
      <c r="M77" s="206"/>
      <c r="N77" s="202"/>
      <c r="O77" s="202"/>
      <c r="P77" s="202"/>
      <c r="Q77" s="202"/>
      <c r="R77" s="202"/>
      <c r="S77" s="202"/>
      <c r="T77" s="202"/>
      <c r="U77" s="202"/>
      <c r="V77" s="202"/>
      <c r="W77" s="202"/>
    </row>
    <row r="78" spans="13:23" x14ac:dyDescent="0.2">
      <c r="M78" s="206"/>
      <c r="N78" s="202"/>
      <c r="O78" s="202"/>
      <c r="P78" s="202"/>
      <c r="Q78" s="202"/>
      <c r="R78" s="202"/>
      <c r="S78" s="202"/>
      <c r="T78" s="202"/>
      <c r="U78" s="202"/>
      <c r="V78" s="202"/>
      <c r="W78" s="202"/>
    </row>
    <row r="79" spans="13:23" x14ac:dyDescent="0.2">
      <c r="M79" s="206"/>
      <c r="N79" s="202"/>
      <c r="O79" s="202"/>
      <c r="P79" s="202"/>
      <c r="Q79" s="202"/>
      <c r="R79" s="202"/>
      <c r="S79" s="202"/>
      <c r="T79" s="202"/>
      <c r="U79" s="202"/>
      <c r="V79" s="202"/>
      <c r="W79" s="202"/>
    </row>
    <row r="80" spans="13:23" x14ac:dyDescent="0.2">
      <c r="M80" s="206"/>
      <c r="N80" s="202"/>
      <c r="O80" s="202"/>
      <c r="P80" s="202"/>
      <c r="Q80" s="202"/>
      <c r="R80" s="202"/>
      <c r="S80" s="202"/>
      <c r="T80" s="202"/>
      <c r="U80" s="202"/>
      <c r="V80" s="202"/>
      <c r="W80" s="202"/>
    </row>
    <row r="81" spans="13:23" x14ac:dyDescent="0.2">
      <c r="M81" s="206"/>
      <c r="N81" s="202"/>
      <c r="O81" s="202"/>
      <c r="P81" s="202"/>
      <c r="Q81" s="202"/>
      <c r="R81" s="202"/>
      <c r="S81" s="202"/>
      <c r="T81" s="202"/>
      <c r="U81" s="202"/>
      <c r="V81" s="202"/>
      <c r="W81" s="202"/>
    </row>
    <row r="82" spans="13:23" x14ac:dyDescent="0.2">
      <c r="M82" s="206"/>
      <c r="N82" s="202"/>
      <c r="O82" s="202"/>
      <c r="P82" s="202"/>
      <c r="Q82" s="202"/>
      <c r="R82" s="202"/>
      <c r="S82" s="202"/>
      <c r="T82" s="202"/>
      <c r="U82" s="202"/>
      <c r="V82" s="202"/>
      <c r="W82" s="202"/>
    </row>
    <row r="83" spans="13:23" x14ac:dyDescent="0.2">
      <c r="M83" s="206"/>
      <c r="N83" s="202"/>
      <c r="O83" s="202"/>
      <c r="P83" s="202"/>
      <c r="Q83" s="202"/>
      <c r="R83" s="202"/>
      <c r="S83" s="202"/>
      <c r="T83" s="202"/>
      <c r="U83" s="202"/>
      <c r="V83" s="202"/>
      <c r="W83" s="202"/>
    </row>
    <row r="84" spans="13:23" x14ac:dyDescent="0.2">
      <c r="M84" s="206"/>
      <c r="N84" s="202"/>
      <c r="O84" s="202"/>
      <c r="P84" s="202"/>
      <c r="Q84" s="202"/>
      <c r="R84" s="202"/>
      <c r="S84" s="202"/>
      <c r="T84" s="202"/>
      <c r="U84" s="202"/>
      <c r="V84" s="202"/>
      <c r="W84" s="202"/>
    </row>
    <row r="85" spans="13:23" x14ac:dyDescent="0.2">
      <c r="M85" s="206"/>
      <c r="N85" s="202"/>
      <c r="O85" s="202"/>
      <c r="P85" s="202"/>
      <c r="Q85" s="202"/>
      <c r="R85" s="202"/>
      <c r="S85" s="202"/>
      <c r="T85" s="202"/>
      <c r="U85" s="202"/>
      <c r="V85" s="202"/>
      <c r="W85" s="202"/>
    </row>
    <row r="86" spans="13:23" x14ac:dyDescent="0.2">
      <c r="M86" s="206"/>
      <c r="N86" s="202"/>
      <c r="O86" s="202"/>
      <c r="P86" s="202"/>
      <c r="Q86" s="202"/>
      <c r="R86" s="202"/>
      <c r="S86" s="202"/>
      <c r="T86" s="202"/>
      <c r="U86" s="202"/>
      <c r="V86" s="202"/>
      <c r="W86" s="202"/>
    </row>
    <row r="87" spans="13:23" x14ac:dyDescent="0.2">
      <c r="M87" s="206"/>
      <c r="N87" s="202"/>
      <c r="O87" s="202"/>
      <c r="P87" s="202"/>
      <c r="Q87" s="202"/>
      <c r="R87" s="202"/>
      <c r="S87" s="202"/>
      <c r="T87" s="202"/>
      <c r="U87" s="202"/>
      <c r="V87" s="202"/>
      <c r="W87" s="202"/>
    </row>
    <row r="88" spans="13:23" x14ac:dyDescent="0.2">
      <c r="M88" s="206"/>
      <c r="N88" s="202"/>
      <c r="O88" s="202"/>
      <c r="P88" s="202"/>
      <c r="Q88" s="202"/>
      <c r="R88" s="202"/>
      <c r="S88" s="202"/>
      <c r="T88" s="202"/>
      <c r="U88" s="202"/>
      <c r="V88" s="202"/>
      <c r="W88" s="202"/>
    </row>
    <row r="89" spans="13:23" x14ac:dyDescent="0.2">
      <c r="M89" s="206"/>
      <c r="N89" s="202"/>
      <c r="O89" s="202"/>
      <c r="P89" s="202"/>
      <c r="Q89" s="202"/>
      <c r="R89" s="202"/>
      <c r="S89" s="202"/>
      <c r="T89" s="202"/>
      <c r="U89" s="202"/>
      <c r="V89" s="202"/>
      <c r="W89" s="202"/>
    </row>
    <row r="90" spans="13:23" x14ac:dyDescent="0.2">
      <c r="M90" s="206"/>
      <c r="N90" s="202"/>
      <c r="O90" s="202"/>
      <c r="P90" s="202"/>
      <c r="Q90" s="202"/>
      <c r="R90" s="202"/>
      <c r="S90" s="202"/>
      <c r="T90" s="202"/>
      <c r="U90" s="202"/>
      <c r="V90" s="202"/>
      <c r="W90" s="202"/>
    </row>
    <row r="91" spans="13:23" x14ac:dyDescent="0.2">
      <c r="M91" s="206"/>
      <c r="N91" s="202"/>
      <c r="O91" s="202"/>
      <c r="P91" s="202"/>
      <c r="Q91" s="202"/>
      <c r="R91" s="202"/>
      <c r="S91" s="202"/>
      <c r="T91" s="202"/>
      <c r="U91" s="202"/>
      <c r="V91" s="202"/>
      <c r="W91" s="202"/>
    </row>
    <row r="92" spans="13:23" x14ac:dyDescent="0.2">
      <c r="M92" s="206"/>
      <c r="N92" s="202"/>
      <c r="O92" s="202"/>
      <c r="P92" s="202"/>
      <c r="Q92" s="202"/>
      <c r="R92" s="202"/>
      <c r="S92" s="202"/>
      <c r="T92" s="202"/>
      <c r="U92" s="202"/>
      <c r="V92" s="202"/>
      <c r="W92" s="202"/>
    </row>
    <row r="93" spans="13:23" x14ac:dyDescent="0.2">
      <c r="M93" s="206"/>
      <c r="N93" s="202"/>
      <c r="O93" s="202"/>
      <c r="P93" s="202"/>
      <c r="Q93" s="202"/>
      <c r="R93" s="202"/>
      <c r="S93" s="202"/>
      <c r="T93" s="202"/>
      <c r="U93" s="202"/>
      <c r="V93" s="202"/>
      <c r="W93" s="202"/>
    </row>
    <row r="94" spans="13:23" x14ac:dyDescent="0.2">
      <c r="M94" s="206"/>
      <c r="N94" s="202"/>
      <c r="O94" s="202"/>
      <c r="P94" s="202"/>
      <c r="Q94" s="202"/>
      <c r="R94" s="202"/>
      <c r="S94" s="202"/>
      <c r="T94" s="202"/>
      <c r="U94" s="202"/>
      <c r="V94" s="202"/>
      <c r="W94" s="202"/>
    </row>
    <row r="95" spans="13:23" x14ac:dyDescent="0.2">
      <c r="M95" s="206"/>
      <c r="N95" s="202"/>
      <c r="O95" s="202"/>
      <c r="P95" s="202"/>
      <c r="Q95" s="202"/>
      <c r="R95" s="202"/>
      <c r="S95" s="202"/>
      <c r="T95" s="202"/>
      <c r="U95" s="202"/>
      <c r="V95" s="202"/>
      <c r="W95" s="202"/>
    </row>
    <row r="96" spans="13:23" x14ac:dyDescent="0.2">
      <c r="M96" s="206"/>
      <c r="N96" s="202"/>
      <c r="O96" s="202"/>
      <c r="P96" s="202"/>
      <c r="Q96" s="202"/>
      <c r="R96" s="202"/>
      <c r="S96" s="202"/>
      <c r="T96" s="202"/>
      <c r="U96" s="202"/>
      <c r="V96" s="202"/>
      <c r="W96" s="202"/>
    </row>
    <row r="97" spans="13:23" x14ac:dyDescent="0.2">
      <c r="M97" s="206"/>
      <c r="N97" s="202"/>
      <c r="O97" s="202"/>
      <c r="P97" s="202"/>
      <c r="Q97" s="202"/>
      <c r="R97" s="202"/>
      <c r="S97" s="202"/>
      <c r="T97" s="202"/>
      <c r="U97" s="202"/>
      <c r="V97" s="202"/>
      <c r="W97" s="202"/>
    </row>
    <row r="98" spans="13:23" x14ac:dyDescent="0.2">
      <c r="M98" s="206"/>
      <c r="N98" s="202"/>
      <c r="O98" s="202"/>
      <c r="P98" s="202"/>
      <c r="Q98" s="202"/>
      <c r="R98" s="202"/>
      <c r="S98" s="202"/>
      <c r="T98" s="202"/>
      <c r="U98" s="202"/>
      <c r="V98" s="202"/>
      <c r="W98" s="202"/>
    </row>
    <row r="99" spans="13:23" x14ac:dyDescent="0.2">
      <c r="M99" s="206"/>
      <c r="N99" s="202"/>
      <c r="O99" s="202"/>
      <c r="P99" s="202"/>
      <c r="Q99" s="202"/>
      <c r="R99" s="202"/>
      <c r="S99" s="202"/>
      <c r="T99" s="202"/>
      <c r="U99" s="202"/>
      <c r="V99" s="202"/>
      <c r="W99" s="202"/>
    </row>
    <row r="100" spans="13:23" x14ac:dyDescent="0.2">
      <c r="M100" s="206"/>
      <c r="N100" s="202"/>
      <c r="O100" s="202"/>
      <c r="P100" s="202"/>
      <c r="Q100" s="202"/>
      <c r="R100" s="202"/>
      <c r="S100" s="202"/>
      <c r="T100" s="202"/>
      <c r="U100" s="202"/>
      <c r="V100" s="202"/>
      <c r="W100" s="202"/>
    </row>
    <row r="101" spans="13:23" x14ac:dyDescent="0.2">
      <c r="M101" s="206"/>
      <c r="N101" s="202"/>
      <c r="O101" s="202"/>
      <c r="P101" s="202"/>
      <c r="Q101" s="202"/>
      <c r="R101" s="202"/>
      <c r="S101" s="202"/>
      <c r="T101" s="202"/>
      <c r="U101" s="202"/>
      <c r="V101" s="202"/>
      <c r="W101" s="202"/>
    </row>
    <row r="102" spans="13:23" x14ac:dyDescent="0.2">
      <c r="M102" s="206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</row>
    <row r="103" spans="13:23" x14ac:dyDescent="0.2">
      <c r="M103" s="206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</row>
    <row r="104" spans="13:23" x14ac:dyDescent="0.2">
      <c r="M104" s="206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</row>
    <row r="105" spans="13:23" x14ac:dyDescent="0.2">
      <c r="M105" s="206"/>
      <c r="N105" s="202"/>
      <c r="O105" s="202"/>
      <c r="P105" s="202"/>
      <c r="Q105" s="202"/>
      <c r="R105" s="202"/>
      <c r="S105" s="202"/>
      <c r="T105" s="202"/>
      <c r="U105" s="202"/>
      <c r="V105" s="202"/>
      <c r="W105" s="202"/>
    </row>
    <row r="106" spans="13:23" x14ac:dyDescent="0.2">
      <c r="M106" s="206"/>
      <c r="N106" s="202"/>
      <c r="O106" s="202"/>
      <c r="P106" s="202"/>
      <c r="Q106" s="202"/>
      <c r="R106" s="202"/>
      <c r="S106" s="202"/>
      <c r="T106" s="202"/>
      <c r="U106" s="202"/>
      <c r="V106" s="202"/>
      <c r="W106" s="202"/>
    </row>
    <row r="107" spans="13:23" x14ac:dyDescent="0.2">
      <c r="M107" s="206"/>
      <c r="N107" s="202"/>
      <c r="O107" s="202"/>
      <c r="P107" s="202"/>
      <c r="Q107" s="202"/>
      <c r="R107" s="202"/>
      <c r="S107" s="202"/>
      <c r="T107" s="202"/>
      <c r="U107" s="202"/>
      <c r="V107" s="202"/>
      <c r="W107" s="202"/>
    </row>
    <row r="108" spans="13:23" x14ac:dyDescent="0.2">
      <c r="M108" s="206"/>
      <c r="N108" s="202"/>
      <c r="O108" s="202"/>
      <c r="P108" s="202"/>
      <c r="Q108" s="202"/>
      <c r="R108" s="202"/>
      <c r="S108" s="202"/>
      <c r="T108" s="202"/>
      <c r="U108" s="202"/>
      <c r="V108" s="202"/>
      <c r="W108" s="202"/>
    </row>
    <row r="109" spans="13:23" x14ac:dyDescent="0.2">
      <c r="M109" s="206"/>
      <c r="N109" s="202"/>
      <c r="O109" s="202"/>
      <c r="P109" s="202"/>
      <c r="Q109" s="202"/>
      <c r="R109" s="202"/>
      <c r="S109" s="202"/>
      <c r="T109" s="202"/>
      <c r="U109" s="202"/>
      <c r="V109" s="202"/>
      <c r="W109" s="202"/>
    </row>
    <row r="110" spans="13:23" x14ac:dyDescent="0.2">
      <c r="M110" s="206"/>
      <c r="N110" s="202"/>
      <c r="O110" s="202"/>
      <c r="P110" s="202"/>
      <c r="Q110" s="202"/>
      <c r="R110" s="202"/>
      <c r="S110" s="202"/>
      <c r="T110" s="202"/>
      <c r="U110" s="202"/>
      <c r="V110" s="202"/>
      <c r="W110" s="202"/>
    </row>
    <row r="111" spans="13:23" x14ac:dyDescent="0.2">
      <c r="M111" s="206"/>
      <c r="N111" s="202"/>
      <c r="O111" s="202"/>
      <c r="P111" s="202"/>
      <c r="Q111" s="202"/>
      <c r="R111" s="202"/>
      <c r="S111" s="202"/>
      <c r="T111" s="202"/>
      <c r="U111" s="202"/>
      <c r="V111" s="202"/>
      <c r="W111" s="202"/>
    </row>
    <row r="112" spans="13:23" x14ac:dyDescent="0.2">
      <c r="M112" s="206"/>
      <c r="N112" s="202"/>
      <c r="O112" s="202"/>
      <c r="P112" s="202"/>
      <c r="Q112" s="202"/>
      <c r="R112" s="202"/>
      <c r="S112" s="202"/>
      <c r="T112" s="202"/>
      <c r="U112" s="202"/>
      <c r="V112" s="202"/>
      <c r="W112" s="202"/>
    </row>
    <row r="113" spans="13:23" x14ac:dyDescent="0.2">
      <c r="M113" s="206"/>
      <c r="N113" s="202"/>
      <c r="O113" s="202"/>
      <c r="P113" s="202"/>
      <c r="Q113" s="202"/>
      <c r="R113" s="202"/>
      <c r="S113" s="202"/>
      <c r="T113" s="202"/>
      <c r="U113" s="202"/>
      <c r="V113" s="202"/>
      <c r="W113" s="202"/>
    </row>
    <row r="114" spans="13:23" x14ac:dyDescent="0.2">
      <c r="M114" s="206"/>
      <c r="N114" s="202"/>
      <c r="O114" s="202"/>
      <c r="P114" s="202"/>
      <c r="Q114" s="202"/>
      <c r="R114" s="202"/>
      <c r="S114" s="202"/>
      <c r="T114" s="202"/>
      <c r="U114" s="202"/>
      <c r="V114" s="202"/>
      <c r="W114" s="202"/>
    </row>
    <row r="115" spans="13:23" x14ac:dyDescent="0.2">
      <c r="M115" s="206"/>
      <c r="N115" s="202"/>
      <c r="O115" s="202"/>
      <c r="P115" s="202"/>
      <c r="Q115" s="202"/>
      <c r="R115" s="202"/>
      <c r="S115" s="202"/>
      <c r="T115" s="202"/>
      <c r="U115" s="202"/>
      <c r="V115" s="202"/>
      <c r="W115" s="202"/>
    </row>
    <row r="116" spans="13:23" x14ac:dyDescent="0.2">
      <c r="M116" s="206"/>
      <c r="N116" s="202"/>
      <c r="O116" s="202"/>
      <c r="P116" s="202"/>
      <c r="Q116" s="202"/>
      <c r="R116" s="202"/>
      <c r="S116" s="202"/>
      <c r="T116" s="202"/>
      <c r="U116" s="202"/>
      <c r="V116" s="202"/>
      <c r="W116" s="202"/>
    </row>
    <row r="117" spans="13:23" x14ac:dyDescent="0.2">
      <c r="M117" s="206"/>
      <c r="N117" s="202"/>
      <c r="O117" s="202"/>
      <c r="P117" s="202"/>
      <c r="Q117" s="202"/>
      <c r="R117" s="202"/>
      <c r="S117" s="202"/>
      <c r="T117" s="202"/>
      <c r="U117" s="202"/>
      <c r="V117" s="202"/>
      <c r="W117" s="202"/>
    </row>
    <row r="118" spans="13:23" x14ac:dyDescent="0.2">
      <c r="M118" s="206"/>
      <c r="N118" s="202"/>
      <c r="O118" s="202"/>
      <c r="P118" s="202"/>
      <c r="Q118" s="202"/>
      <c r="R118" s="202"/>
      <c r="S118" s="202"/>
      <c r="T118" s="202"/>
      <c r="U118" s="202"/>
      <c r="V118" s="202"/>
      <c r="W118" s="202"/>
    </row>
    <row r="119" spans="13:23" x14ac:dyDescent="0.2">
      <c r="M119" s="206"/>
      <c r="N119" s="202"/>
      <c r="O119" s="202"/>
      <c r="P119" s="202"/>
      <c r="Q119" s="202"/>
      <c r="R119" s="202"/>
      <c r="S119" s="202"/>
      <c r="T119" s="202"/>
      <c r="U119" s="202"/>
      <c r="V119" s="202"/>
      <c r="W119" s="202"/>
    </row>
    <row r="120" spans="13:23" x14ac:dyDescent="0.2">
      <c r="M120" s="206"/>
      <c r="N120" s="202"/>
      <c r="O120" s="202"/>
      <c r="P120" s="202"/>
      <c r="Q120" s="202"/>
      <c r="R120" s="202"/>
      <c r="S120" s="202"/>
      <c r="T120" s="202"/>
      <c r="U120" s="202"/>
      <c r="V120" s="202"/>
      <c r="W120" s="202"/>
    </row>
    <row r="121" spans="13:23" x14ac:dyDescent="0.2">
      <c r="M121" s="206"/>
      <c r="N121" s="202"/>
      <c r="O121" s="202"/>
      <c r="P121" s="202"/>
      <c r="Q121" s="202"/>
      <c r="R121" s="202"/>
      <c r="S121" s="202"/>
      <c r="T121" s="202"/>
      <c r="U121" s="202"/>
      <c r="V121" s="202"/>
      <c r="W121" s="202"/>
    </row>
    <row r="122" spans="13:23" x14ac:dyDescent="0.2">
      <c r="M122" s="206"/>
      <c r="N122" s="202"/>
      <c r="O122" s="202"/>
      <c r="P122" s="202"/>
      <c r="Q122" s="202"/>
      <c r="R122" s="202"/>
      <c r="S122" s="202"/>
      <c r="T122" s="202"/>
      <c r="U122" s="202"/>
      <c r="V122" s="202"/>
      <c r="W122" s="202"/>
    </row>
    <row r="123" spans="13:23" x14ac:dyDescent="0.2">
      <c r="M123" s="206"/>
      <c r="N123" s="202"/>
      <c r="O123" s="202"/>
      <c r="P123" s="202"/>
      <c r="Q123" s="202"/>
      <c r="R123" s="202"/>
      <c r="S123" s="202"/>
      <c r="T123" s="202"/>
      <c r="U123" s="202"/>
      <c r="V123" s="202"/>
      <c r="W123" s="202"/>
    </row>
    <row r="124" spans="13:23" x14ac:dyDescent="0.2">
      <c r="M124" s="206"/>
      <c r="N124" s="202"/>
      <c r="O124" s="202"/>
      <c r="P124" s="202"/>
      <c r="Q124" s="202"/>
      <c r="R124" s="202"/>
      <c r="S124" s="202"/>
      <c r="T124" s="202"/>
      <c r="U124" s="202"/>
      <c r="V124" s="202"/>
      <c r="W124" s="202"/>
    </row>
    <row r="125" spans="13:23" x14ac:dyDescent="0.2">
      <c r="M125" s="206"/>
      <c r="N125" s="202"/>
      <c r="O125" s="202"/>
      <c r="P125" s="202"/>
      <c r="Q125" s="202"/>
      <c r="R125" s="202"/>
      <c r="S125" s="202"/>
      <c r="T125" s="202"/>
      <c r="U125" s="202"/>
      <c r="V125" s="202"/>
      <c r="W125" s="202"/>
    </row>
    <row r="126" spans="13:23" x14ac:dyDescent="0.2">
      <c r="M126" s="206"/>
      <c r="N126" s="202"/>
      <c r="O126" s="202"/>
      <c r="P126" s="202"/>
      <c r="Q126" s="202"/>
      <c r="R126" s="202"/>
      <c r="S126" s="202"/>
      <c r="T126" s="202"/>
      <c r="U126" s="202"/>
      <c r="V126" s="202"/>
      <c r="W126" s="202"/>
    </row>
    <row r="127" spans="13:23" x14ac:dyDescent="0.2">
      <c r="M127" s="206"/>
      <c r="N127" s="202"/>
      <c r="O127" s="202"/>
      <c r="P127" s="202"/>
      <c r="Q127" s="202"/>
      <c r="R127" s="202"/>
      <c r="S127" s="202"/>
      <c r="T127" s="202"/>
      <c r="U127" s="202"/>
      <c r="V127" s="202"/>
      <c r="W127" s="202"/>
    </row>
  </sheetData>
  <phoneticPr fontId="2" type="noConversion"/>
  <pageMargins left="0.74803149606299213" right="0.70866141732283472" top="1.4479166666666667" bottom="0.98425196850393704" header="0" footer="0"/>
  <pageSetup paperSize="9" orientation="landscape" horizontalDpi="300" r:id="rId1"/>
  <headerFooter alignWithMargins="0">
    <oddHeader>&amp;L
&amp;G</oddHeader>
    <oddFooter>&amp;L&amp;8&amp;G
Estructura de la enseñanza universitaria en Andalucía Curso 2015-2016&amp;R&amp;8
Capítulo III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</sheetPr>
  <dimension ref="A3:AJ90"/>
  <sheetViews>
    <sheetView topLeftCell="C1" workbookViewId="0">
      <pane xSplit="18555" topLeftCell="O1"/>
      <selection activeCell="B31" sqref="A31:IV31"/>
      <selection pane="topRight" activeCell="O88" sqref="O78:O88"/>
    </sheetView>
  </sheetViews>
  <sheetFormatPr baseColWidth="10" defaultRowHeight="12.75" x14ac:dyDescent="0.2"/>
  <cols>
    <col min="2" max="3" width="25" customWidth="1"/>
    <col min="4" max="4" width="23" customWidth="1"/>
  </cols>
  <sheetData>
    <row r="3" spans="2:23" ht="30" customHeight="1" x14ac:dyDescent="0.2">
      <c r="B3" s="280"/>
      <c r="C3" s="25"/>
      <c r="D3" s="315" t="s">
        <v>52</v>
      </c>
      <c r="E3" s="315"/>
      <c r="F3" s="320" t="s">
        <v>63</v>
      </c>
      <c r="G3" s="315" t="s">
        <v>56</v>
      </c>
      <c r="H3" s="315"/>
      <c r="I3" s="320" t="s">
        <v>63</v>
      </c>
      <c r="J3" s="315" t="s">
        <v>57</v>
      </c>
      <c r="K3" s="315"/>
      <c r="L3" s="320" t="s">
        <v>63</v>
      </c>
      <c r="M3" s="315" t="s">
        <v>63</v>
      </c>
      <c r="N3" s="315"/>
      <c r="O3" s="315" t="s">
        <v>64</v>
      </c>
      <c r="P3" s="315"/>
      <c r="Q3" s="39"/>
      <c r="R3" s="315" t="s">
        <v>69</v>
      </c>
      <c r="S3" s="315"/>
      <c r="T3" s="39"/>
      <c r="U3" s="315" t="s">
        <v>70</v>
      </c>
      <c r="V3" s="315"/>
      <c r="W3" s="25"/>
    </row>
    <row r="4" spans="2:23" ht="30" customHeight="1" x14ac:dyDescent="0.2">
      <c r="B4" s="280"/>
      <c r="C4" s="25"/>
      <c r="D4" s="39" t="s">
        <v>50</v>
      </c>
      <c r="E4" s="39" t="s">
        <v>51</v>
      </c>
      <c r="F4" s="321"/>
      <c r="G4" s="39" t="s">
        <v>50</v>
      </c>
      <c r="H4" s="39" t="s">
        <v>51</v>
      </c>
      <c r="I4" s="321"/>
      <c r="J4" s="39" t="s">
        <v>50</v>
      </c>
      <c r="K4" s="39" t="s">
        <v>51</v>
      </c>
      <c r="L4" s="321"/>
      <c r="M4" s="39" t="s">
        <v>50</v>
      </c>
      <c r="N4" s="39" t="s">
        <v>51</v>
      </c>
      <c r="O4" s="39" t="s">
        <v>50</v>
      </c>
      <c r="P4" s="39" t="s">
        <v>51</v>
      </c>
      <c r="Q4" s="39"/>
      <c r="R4" s="39" t="s">
        <v>50</v>
      </c>
      <c r="S4" s="39" t="s">
        <v>51</v>
      </c>
      <c r="T4" s="39"/>
      <c r="U4" s="39" t="s">
        <v>50</v>
      </c>
      <c r="V4" s="39" t="s">
        <v>51</v>
      </c>
      <c r="W4" s="25"/>
    </row>
    <row r="5" spans="2:23" ht="30" customHeight="1" x14ac:dyDescent="0.2">
      <c r="B5" s="23" t="s">
        <v>1</v>
      </c>
      <c r="C5" s="23"/>
      <c r="D5" s="17">
        <v>182</v>
      </c>
      <c r="E5" s="17">
        <v>340</v>
      </c>
      <c r="F5" s="71">
        <v>522</v>
      </c>
      <c r="G5" s="17">
        <v>14</v>
      </c>
      <c r="H5" s="17">
        <v>38</v>
      </c>
      <c r="I5" s="71">
        <v>52</v>
      </c>
      <c r="J5" s="17">
        <v>98</v>
      </c>
      <c r="K5" s="17">
        <v>134</v>
      </c>
      <c r="L5" s="71">
        <v>232</v>
      </c>
      <c r="M5" s="70">
        <f>SUM(D5,G5,J5)</f>
        <v>294</v>
      </c>
      <c r="N5" s="70">
        <f>SUM(E5,H5,K5)</f>
        <v>512</v>
      </c>
      <c r="O5" s="72">
        <f>D5/F5</f>
        <v>0.34865900383141762</v>
      </c>
      <c r="P5" s="72">
        <f>E5/F5</f>
        <v>0.65134099616858232</v>
      </c>
      <c r="Q5" s="73">
        <f>SUM(O5:P5)</f>
        <v>1</v>
      </c>
      <c r="R5" s="72">
        <f>G5/I5</f>
        <v>0.26923076923076922</v>
      </c>
      <c r="S5" s="72">
        <f>H5/I5</f>
        <v>0.73076923076923073</v>
      </c>
      <c r="T5" s="73">
        <f>SUM(R5:S5)</f>
        <v>1</v>
      </c>
      <c r="U5" s="72">
        <f>J5/L5</f>
        <v>0.42241379310344829</v>
      </c>
      <c r="V5" s="72">
        <f>K5/L5</f>
        <v>0.57758620689655171</v>
      </c>
      <c r="W5" s="73">
        <f>SUM(U5:V5)</f>
        <v>1</v>
      </c>
    </row>
    <row r="6" spans="2:23" ht="30" customHeight="1" x14ac:dyDescent="0.2">
      <c r="B6" s="23" t="s">
        <v>2</v>
      </c>
      <c r="C6" s="23"/>
      <c r="D6" s="17">
        <v>260</v>
      </c>
      <c r="E6" s="17">
        <v>553</v>
      </c>
      <c r="F6" s="71">
        <v>813</v>
      </c>
      <c r="G6" s="17">
        <v>14</v>
      </c>
      <c r="H6" s="17">
        <v>70</v>
      </c>
      <c r="I6" s="71">
        <v>84</v>
      </c>
      <c r="J6" s="17">
        <v>318</v>
      </c>
      <c r="K6" s="17">
        <v>490</v>
      </c>
      <c r="L6" s="71">
        <v>808</v>
      </c>
      <c r="M6" s="70">
        <f t="shared" ref="M6:M14" si="0">SUM(D6,G6,J6)</f>
        <v>592</v>
      </c>
      <c r="N6" s="70">
        <f t="shared" ref="N6:N14" si="1">SUM(E6,H6,K6)</f>
        <v>1113</v>
      </c>
      <c r="O6" s="72">
        <f t="shared" ref="O6:O15" si="2">D6/F6</f>
        <v>0.31980319803198032</v>
      </c>
      <c r="P6" s="72">
        <f t="shared" ref="P6:P15" si="3">E6/F6</f>
        <v>0.68019680196801968</v>
      </c>
      <c r="Q6" s="73">
        <f t="shared" ref="Q6:Q15" si="4">SUM(O6:P6)</f>
        <v>1</v>
      </c>
      <c r="R6" s="72">
        <f t="shared" ref="R6:R13" si="5">G6/I6</f>
        <v>0.16666666666666666</v>
      </c>
      <c r="S6" s="72">
        <f t="shared" ref="S6:S13" si="6">H6/I6</f>
        <v>0.83333333333333337</v>
      </c>
      <c r="T6" s="73">
        <f t="shared" ref="T6:T15" si="7">SUM(R6:S6)</f>
        <v>1</v>
      </c>
      <c r="U6" s="72">
        <f t="shared" ref="U6:U15" si="8">J6/L6</f>
        <v>0.39356435643564358</v>
      </c>
      <c r="V6" s="72">
        <f t="shared" ref="V6:V15" si="9">K6/L6</f>
        <v>0.60643564356435642</v>
      </c>
      <c r="W6" s="73">
        <f t="shared" ref="W6:W15" si="10">SUM(U6:V6)</f>
        <v>1</v>
      </c>
    </row>
    <row r="7" spans="2:23" ht="30" customHeight="1" x14ac:dyDescent="0.2">
      <c r="B7" s="23" t="s">
        <v>3</v>
      </c>
      <c r="C7" s="23"/>
      <c r="D7" s="17">
        <v>230</v>
      </c>
      <c r="E7" s="17">
        <v>516</v>
      </c>
      <c r="F7" s="71">
        <v>746</v>
      </c>
      <c r="G7" s="17">
        <v>20</v>
      </c>
      <c r="H7" s="17">
        <v>40</v>
      </c>
      <c r="I7" s="71">
        <v>60</v>
      </c>
      <c r="J7" s="17">
        <v>252</v>
      </c>
      <c r="K7" s="17">
        <v>467</v>
      </c>
      <c r="L7" s="71">
        <v>719</v>
      </c>
      <c r="M7" s="70">
        <f t="shared" si="0"/>
        <v>502</v>
      </c>
      <c r="N7" s="70">
        <f t="shared" si="1"/>
        <v>1023</v>
      </c>
      <c r="O7" s="72">
        <f t="shared" si="2"/>
        <v>0.30831099195710454</v>
      </c>
      <c r="P7" s="72">
        <f t="shared" si="3"/>
        <v>0.69168900804289546</v>
      </c>
      <c r="Q7" s="73">
        <f t="shared" si="4"/>
        <v>1</v>
      </c>
      <c r="R7" s="72">
        <f t="shared" si="5"/>
        <v>0.33333333333333331</v>
      </c>
      <c r="S7" s="72">
        <f t="shared" si="6"/>
        <v>0.66666666666666663</v>
      </c>
      <c r="T7" s="73">
        <f t="shared" si="7"/>
        <v>1</v>
      </c>
      <c r="U7" s="72">
        <f t="shared" si="8"/>
        <v>0.35048678720445064</v>
      </c>
      <c r="V7" s="72">
        <f t="shared" si="9"/>
        <v>0.64951321279554941</v>
      </c>
      <c r="W7" s="73">
        <f t="shared" si="10"/>
        <v>1</v>
      </c>
    </row>
    <row r="8" spans="2:23" ht="30" customHeight="1" x14ac:dyDescent="0.2">
      <c r="B8" s="23" t="s">
        <v>4</v>
      </c>
      <c r="C8" s="23"/>
      <c r="D8" s="17">
        <v>777</v>
      </c>
      <c r="E8" s="17">
        <v>1398</v>
      </c>
      <c r="F8" s="71">
        <v>2175</v>
      </c>
      <c r="G8" s="17">
        <v>84</v>
      </c>
      <c r="H8" s="17">
        <v>136</v>
      </c>
      <c r="I8" s="71">
        <v>220</v>
      </c>
      <c r="J8" s="17">
        <v>502</v>
      </c>
      <c r="K8" s="17">
        <v>833</v>
      </c>
      <c r="L8" s="71">
        <v>1335</v>
      </c>
      <c r="M8" s="70">
        <f t="shared" si="0"/>
        <v>1363</v>
      </c>
      <c r="N8" s="70">
        <f t="shared" si="1"/>
        <v>2367</v>
      </c>
      <c r="O8" s="72">
        <f t="shared" si="2"/>
        <v>0.35724137931034483</v>
      </c>
      <c r="P8" s="72">
        <f t="shared" si="3"/>
        <v>0.64275862068965517</v>
      </c>
      <c r="Q8" s="73">
        <f t="shared" si="4"/>
        <v>1</v>
      </c>
      <c r="R8" s="72">
        <f t="shared" si="5"/>
        <v>0.38181818181818183</v>
      </c>
      <c r="S8" s="72">
        <f t="shared" si="6"/>
        <v>0.61818181818181817</v>
      </c>
      <c r="T8" s="73">
        <f t="shared" si="7"/>
        <v>1</v>
      </c>
      <c r="U8" s="72">
        <f t="shared" si="8"/>
        <v>0.37602996254681648</v>
      </c>
      <c r="V8" s="72">
        <f t="shared" si="9"/>
        <v>0.62397003745318347</v>
      </c>
      <c r="W8" s="73">
        <f t="shared" si="10"/>
        <v>1</v>
      </c>
    </row>
    <row r="9" spans="2:23" ht="30" customHeight="1" x14ac:dyDescent="0.2">
      <c r="B9" s="23" t="s">
        <v>5</v>
      </c>
      <c r="C9" s="23"/>
      <c r="D9" s="17">
        <v>142</v>
      </c>
      <c r="E9" s="17">
        <v>275</v>
      </c>
      <c r="F9" s="71">
        <v>417</v>
      </c>
      <c r="G9" s="17">
        <v>10</v>
      </c>
      <c r="H9" s="17">
        <v>25</v>
      </c>
      <c r="I9" s="71">
        <v>35</v>
      </c>
      <c r="J9" s="17">
        <v>206</v>
      </c>
      <c r="K9" s="17">
        <v>216</v>
      </c>
      <c r="L9" s="71">
        <v>422</v>
      </c>
      <c r="M9" s="70">
        <f t="shared" si="0"/>
        <v>358</v>
      </c>
      <c r="N9" s="70">
        <f t="shared" si="1"/>
        <v>516</v>
      </c>
      <c r="O9" s="72">
        <f t="shared" si="2"/>
        <v>0.34052757793764987</v>
      </c>
      <c r="P9" s="72">
        <f t="shared" si="3"/>
        <v>0.65947242206235013</v>
      </c>
      <c r="Q9" s="73">
        <f t="shared" si="4"/>
        <v>1</v>
      </c>
      <c r="R9" s="72">
        <f t="shared" si="5"/>
        <v>0.2857142857142857</v>
      </c>
      <c r="S9" s="72">
        <f t="shared" si="6"/>
        <v>0.7142857142857143</v>
      </c>
      <c r="T9" s="73">
        <f t="shared" si="7"/>
        <v>1</v>
      </c>
      <c r="U9" s="72">
        <f t="shared" si="8"/>
        <v>0.4881516587677725</v>
      </c>
      <c r="V9" s="72">
        <f t="shared" si="9"/>
        <v>0.51184834123222744</v>
      </c>
      <c r="W9" s="73">
        <f t="shared" si="10"/>
        <v>1</v>
      </c>
    </row>
    <row r="10" spans="2:23" ht="30" customHeight="1" x14ac:dyDescent="0.2">
      <c r="B10" s="23" t="s">
        <v>6</v>
      </c>
      <c r="C10" s="23"/>
      <c r="D10" s="17">
        <v>180</v>
      </c>
      <c r="E10" s="17">
        <v>392</v>
      </c>
      <c r="F10" s="71">
        <v>572</v>
      </c>
      <c r="G10" s="17">
        <v>7</v>
      </c>
      <c r="H10" s="17">
        <v>20</v>
      </c>
      <c r="I10" s="71">
        <v>27</v>
      </c>
      <c r="J10" s="17">
        <v>198</v>
      </c>
      <c r="K10" s="17">
        <v>233</v>
      </c>
      <c r="L10" s="71">
        <v>431</v>
      </c>
      <c r="M10" s="70">
        <f t="shared" si="0"/>
        <v>385</v>
      </c>
      <c r="N10" s="70">
        <f t="shared" si="1"/>
        <v>645</v>
      </c>
      <c r="O10" s="72">
        <f t="shared" si="2"/>
        <v>0.31468531468531469</v>
      </c>
      <c r="P10" s="72">
        <f t="shared" si="3"/>
        <v>0.68531468531468531</v>
      </c>
      <c r="Q10" s="73">
        <f t="shared" si="4"/>
        <v>1</v>
      </c>
      <c r="R10" s="72">
        <f t="shared" si="5"/>
        <v>0.25925925925925924</v>
      </c>
      <c r="S10" s="72">
        <f t="shared" si="6"/>
        <v>0.7407407407407407</v>
      </c>
      <c r="T10" s="73">
        <f t="shared" si="7"/>
        <v>1</v>
      </c>
      <c r="U10" s="72">
        <f t="shared" si="8"/>
        <v>0.45939675174013922</v>
      </c>
      <c r="V10" s="72">
        <f t="shared" si="9"/>
        <v>0.54060324825986084</v>
      </c>
      <c r="W10" s="73">
        <f t="shared" si="10"/>
        <v>1</v>
      </c>
    </row>
    <row r="11" spans="2:23" ht="30" customHeight="1" x14ac:dyDescent="0.2">
      <c r="B11" s="23" t="s">
        <v>7</v>
      </c>
      <c r="C11" s="23"/>
      <c r="D11" s="17">
        <v>429</v>
      </c>
      <c r="E11" s="17">
        <v>891</v>
      </c>
      <c r="F11" s="71">
        <v>1320</v>
      </c>
      <c r="G11" s="17">
        <v>32</v>
      </c>
      <c r="H11" s="17">
        <v>118</v>
      </c>
      <c r="I11" s="71">
        <v>150</v>
      </c>
      <c r="J11" s="17">
        <v>409</v>
      </c>
      <c r="K11" s="17">
        <v>515</v>
      </c>
      <c r="L11" s="71">
        <v>924</v>
      </c>
      <c r="M11" s="70">
        <f t="shared" si="0"/>
        <v>870</v>
      </c>
      <c r="N11" s="70">
        <f t="shared" si="1"/>
        <v>1524</v>
      </c>
      <c r="O11" s="72">
        <f t="shared" si="2"/>
        <v>0.32500000000000001</v>
      </c>
      <c r="P11" s="72">
        <f t="shared" si="3"/>
        <v>0.67500000000000004</v>
      </c>
      <c r="Q11" s="73">
        <f t="shared" si="4"/>
        <v>1</v>
      </c>
      <c r="R11" s="72">
        <f t="shared" si="5"/>
        <v>0.21333333333333335</v>
      </c>
      <c r="S11" s="72">
        <f t="shared" si="6"/>
        <v>0.78666666666666663</v>
      </c>
      <c r="T11" s="73">
        <f t="shared" si="7"/>
        <v>1</v>
      </c>
      <c r="U11" s="72">
        <f t="shared" si="8"/>
        <v>0.44264069264069267</v>
      </c>
      <c r="V11" s="72">
        <f t="shared" si="9"/>
        <v>0.55735930735930739</v>
      </c>
      <c r="W11" s="73">
        <f t="shared" si="10"/>
        <v>1</v>
      </c>
    </row>
    <row r="12" spans="2:23" ht="30" customHeight="1" x14ac:dyDescent="0.2">
      <c r="B12" s="23" t="s">
        <v>68</v>
      </c>
      <c r="C12" s="23"/>
      <c r="D12" s="17">
        <v>69</v>
      </c>
      <c r="E12" s="17">
        <v>152</v>
      </c>
      <c r="F12" s="71">
        <v>221</v>
      </c>
      <c r="G12" s="17">
        <v>3</v>
      </c>
      <c r="H12" s="17">
        <v>16</v>
      </c>
      <c r="I12" s="71">
        <v>19</v>
      </c>
      <c r="J12" s="17">
        <v>357</v>
      </c>
      <c r="K12" s="17">
        <v>450</v>
      </c>
      <c r="L12" s="71">
        <v>807</v>
      </c>
      <c r="M12" s="70">
        <f>SUM(D12,G12,J12)</f>
        <v>429</v>
      </c>
      <c r="N12" s="70">
        <f>SUM(E12,H12,K12)</f>
        <v>618</v>
      </c>
      <c r="O12" s="72">
        <f>D12/F12</f>
        <v>0.31221719457013575</v>
      </c>
      <c r="P12" s="72">
        <f>E12/F12</f>
        <v>0.68778280542986425</v>
      </c>
      <c r="Q12" s="73">
        <f t="shared" si="4"/>
        <v>1</v>
      </c>
      <c r="R12" s="72">
        <f>G12/I12</f>
        <v>0.15789473684210525</v>
      </c>
      <c r="S12" s="72">
        <f>H12/I12</f>
        <v>0.84210526315789469</v>
      </c>
      <c r="T12" s="73">
        <f t="shared" si="7"/>
        <v>1</v>
      </c>
      <c r="U12" s="72">
        <f>J12/L12</f>
        <v>0.44237918215613381</v>
      </c>
      <c r="V12" s="72">
        <f>K12/L12</f>
        <v>0.55762081784386619</v>
      </c>
      <c r="W12" s="73">
        <f t="shared" si="10"/>
        <v>1</v>
      </c>
    </row>
    <row r="13" spans="2:23" ht="30" customHeight="1" x14ac:dyDescent="0.2">
      <c r="B13" s="23" t="s">
        <v>9</v>
      </c>
      <c r="C13" s="23"/>
      <c r="D13" s="17">
        <v>733</v>
      </c>
      <c r="E13" s="17">
        <v>1478</v>
      </c>
      <c r="F13" s="71">
        <v>2211</v>
      </c>
      <c r="G13" s="17">
        <v>74</v>
      </c>
      <c r="H13" s="17">
        <v>281</v>
      </c>
      <c r="I13" s="71">
        <v>355</v>
      </c>
      <c r="J13" s="17">
        <v>810</v>
      </c>
      <c r="K13" s="17">
        <v>1138</v>
      </c>
      <c r="L13" s="71">
        <v>1948</v>
      </c>
      <c r="M13" s="70">
        <f t="shared" si="0"/>
        <v>1617</v>
      </c>
      <c r="N13" s="70">
        <f t="shared" si="1"/>
        <v>2897</v>
      </c>
      <c r="O13" s="72">
        <f t="shared" si="2"/>
        <v>0.33152419719583898</v>
      </c>
      <c r="P13" s="72">
        <f t="shared" si="3"/>
        <v>0.66847580280416097</v>
      </c>
      <c r="Q13" s="73">
        <f t="shared" si="4"/>
        <v>1</v>
      </c>
      <c r="R13" s="72">
        <f t="shared" si="5"/>
        <v>0.20845070422535211</v>
      </c>
      <c r="S13" s="72">
        <f t="shared" si="6"/>
        <v>0.79154929577464783</v>
      </c>
      <c r="T13" s="73">
        <f t="shared" si="7"/>
        <v>1</v>
      </c>
      <c r="U13" s="72">
        <f t="shared" si="8"/>
        <v>0.41581108829568786</v>
      </c>
      <c r="V13" s="72">
        <f t="shared" si="9"/>
        <v>0.58418891170431209</v>
      </c>
      <c r="W13" s="73">
        <f t="shared" si="10"/>
        <v>1</v>
      </c>
    </row>
    <row r="14" spans="2:23" ht="30" customHeight="1" x14ac:dyDescent="0.2">
      <c r="B14" s="23" t="s">
        <v>67</v>
      </c>
      <c r="C14" s="23"/>
      <c r="D14" s="27">
        <v>7</v>
      </c>
      <c r="E14" s="27">
        <v>5</v>
      </c>
      <c r="F14" s="71">
        <v>12</v>
      </c>
      <c r="G14" s="37"/>
      <c r="H14" s="37"/>
      <c r="I14" s="71"/>
      <c r="J14" s="37"/>
      <c r="K14" s="37"/>
      <c r="L14" s="71"/>
      <c r="M14" s="75">
        <f t="shared" si="0"/>
        <v>7</v>
      </c>
      <c r="N14" s="75">
        <f t="shared" si="1"/>
        <v>5</v>
      </c>
      <c r="O14" s="76">
        <f t="shared" si="2"/>
        <v>0.58333333333333337</v>
      </c>
      <c r="P14" s="76">
        <f t="shared" si="3"/>
        <v>0.41666666666666669</v>
      </c>
      <c r="Q14" s="77">
        <f t="shared" si="4"/>
        <v>1</v>
      </c>
      <c r="R14" s="76"/>
      <c r="S14" s="76"/>
      <c r="T14" s="77">
        <f t="shared" si="7"/>
        <v>0</v>
      </c>
      <c r="U14" s="76"/>
      <c r="V14" s="76"/>
      <c r="W14" s="77">
        <f t="shared" si="10"/>
        <v>0</v>
      </c>
    </row>
    <row r="15" spans="2:23" s="51" customFormat="1" ht="30" customHeight="1" x14ac:dyDescent="0.2">
      <c r="B15" s="69" t="s">
        <v>10</v>
      </c>
      <c r="C15" s="23"/>
      <c r="D15" s="68">
        <f>SUM(D5:D14)</f>
        <v>3009</v>
      </c>
      <c r="E15" s="68">
        <f t="shared" ref="E15:L15" si="11">SUM(E5:E14)</f>
        <v>6000</v>
      </c>
      <c r="F15" s="68">
        <f t="shared" si="11"/>
        <v>9009</v>
      </c>
      <c r="G15" s="68">
        <f t="shared" si="11"/>
        <v>258</v>
      </c>
      <c r="H15" s="68">
        <f t="shared" si="11"/>
        <v>744</v>
      </c>
      <c r="I15" s="68">
        <f t="shared" si="11"/>
        <v>1002</v>
      </c>
      <c r="J15" s="68">
        <f t="shared" si="11"/>
        <v>3150</v>
      </c>
      <c r="K15" s="68">
        <f t="shared" si="11"/>
        <v>4476</v>
      </c>
      <c r="L15" s="68">
        <f t="shared" si="11"/>
        <v>7626</v>
      </c>
      <c r="M15" s="52">
        <f>SUM(D15,G15,J15)</f>
        <v>6417</v>
      </c>
      <c r="N15" s="52">
        <f>SUM(E15,H15,K15)</f>
        <v>11220</v>
      </c>
      <c r="O15" s="74">
        <f t="shared" si="2"/>
        <v>0.33399933399933401</v>
      </c>
      <c r="P15" s="74">
        <f t="shared" si="3"/>
        <v>0.66600066600066599</v>
      </c>
      <c r="Q15" s="74">
        <f t="shared" si="4"/>
        <v>1</v>
      </c>
      <c r="R15" s="74">
        <f>G15/I15</f>
        <v>0.25748502994011974</v>
      </c>
      <c r="S15" s="74">
        <f>H15/I15</f>
        <v>0.74251497005988021</v>
      </c>
      <c r="T15" s="74">
        <f t="shared" si="7"/>
        <v>1</v>
      </c>
      <c r="U15" s="74">
        <f t="shared" si="8"/>
        <v>0.41306058221872544</v>
      </c>
      <c r="V15" s="74">
        <f t="shared" si="9"/>
        <v>0.58693941778127456</v>
      </c>
      <c r="W15" s="74">
        <f t="shared" si="10"/>
        <v>1</v>
      </c>
    </row>
    <row r="17" spans="1:36" x14ac:dyDescent="0.2">
      <c r="F17" s="140"/>
      <c r="M17" s="140">
        <f>SUM(M15:N15)</f>
        <v>17637</v>
      </c>
    </row>
    <row r="19" spans="1:36" x14ac:dyDescent="0.2">
      <c r="D19" s="322" t="s">
        <v>114</v>
      </c>
      <c r="E19" s="323"/>
      <c r="F19" s="324"/>
      <c r="G19" s="322" t="s">
        <v>115</v>
      </c>
      <c r="H19" s="323"/>
      <c r="I19" s="324"/>
      <c r="J19" s="322" t="s">
        <v>116</v>
      </c>
      <c r="K19" s="323"/>
      <c r="L19" s="324"/>
      <c r="M19" s="322" t="s">
        <v>117</v>
      </c>
      <c r="N19" s="323"/>
      <c r="O19" s="324"/>
      <c r="P19" s="322" t="s">
        <v>118</v>
      </c>
      <c r="Q19" s="323"/>
      <c r="R19" s="324"/>
      <c r="S19" s="322" t="s">
        <v>119</v>
      </c>
      <c r="T19" s="323"/>
      <c r="U19" s="324"/>
      <c r="V19" s="322" t="s">
        <v>120</v>
      </c>
      <c r="W19" s="323"/>
      <c r="X19" s="324"/>
      <c r="Y19" s="322" t="s">
        <v>121</v>
      </c>
      <c r="Z19" s="323"/>
      <c r="AA19" s="324"/>
      <c r="AB19" s="322" t="s">
        <v>122</v>
      </c>
      <c r="AC19" s="323"/>
      <c r="AD19" s="324"/>
      <c r="AE19" s="322" t="s">
        <v>67</v>
      </c>
      <c r="AF19" s="323"/>
      <c r="AG19" s="324"/>
      <c r="AH19" s="322" t="s">
        <v>63</v>
      </c>
      <c r="AI19" s="323"/>
      <c r="AJ19" s="324"/>
    </row>
    <row r="20" spans="1:36" ht="13.5" thickBot="1" x14ac:dyDescent="0.25">
      <c r="D20" s="85" t="s">
        <v>50</v>
      </c>
      <c r="E20" s="86" t="s">
        <v>51</v>
      </c>
      <c r="F20" s="86" t="s">
        <v>25</v>
      </c>
      <c r="G20" s="85" t="s">
        <v>50</v>
      </c>
      <c r="H20" s="86" t="s">
        <v>51</v>
      </c>
      <c r="I20" s="86" t="s">
        <v>25</v>
      </c>
      <c r="J20" s="85" t="s">
        <v>50</v>
      </c>
      <c r="K20" s="86" t="s">
        <v>51</v>
      </c>
      <c r="L20" s="86" t="s">
        <v>25</v>
      </c>
      <c r="M20" s="85" t="s">
        <v>50</v>
      </c>
      <c r="N20" s="86" t="s">
        <v>51</v>
      </c>
      <c r="O20" s="86" t="s">
        <v>25</v>
      </c>
      <c r="P20" s="85" t="s">
        <v>50</v>
      </c>
      <c r="Q20" s="86" t="s">
        <v>51</v>
      </c>
      <c r="R20" s="86" t="s">
        <v>25</v>
      </c>
      <c r="S20" s="85" t="s">
        <v>50</v>
      </c>
      <c r="T20" s="86" t="s">
        <v>51</v>
      </c>
      <c r="U20" s="86" t="s">
        <v>25</v>
      </c>
      <c r="V20" s="85" t="s">
        <v>50</v>
      </c>
      <c r="W20" s="86" t="s">
        <v>51</v>
      </c>
      <c r="X20" s="86" t="s">
        <v>25</v>
      </c>
      <c r="Y20" s="85" t="s">
        <v>50</v>
      </c>
      <c r="Z20" s="86" t="s">
        <v>51</v>
      </c>
      <c r="AA20" s="86" t="s">
        <v>25</v>
      </c>
      <c r="AB20" s="85" t="s">
        <v>50</v>
      </c>
      <c r="AC20" s="86" t="s">
        <v>51</v>
      </c>
      <c r="AD20" s="86" t="s">
        <v>25</v>
      </c>
      <c r="AE20" s="85" t="s">
        <v>50</v>
      </c>
      <c r="AF20" s="86" t="s">
        <v>51</v>
      </c>
      <c r="AG20" s="86" t="s">
        <v>25</v>
      </c>
      <c r="AH20" s="85" t="s">
        <v>50</v>
      </c>
      <c r="AI20" s="86" t="s">
        <v>51</v>
      </c>
      <c r="AJ20" s="86" t="s">
        <v>25</v>
      </c>
    </row>
    <row r="21" spans="1:36" x14ac:dyDescent="0.2">
      <c r="A21" s="285" t="s">
        <v>77</v>
      </c>
      <c r="B21" s="286"/>
      <c r="C21" s="169"/>
      <c r="D21" s="124">
        <v>294</v>
      </c>
      <c r="E21" s="125">
        <v>512</v>
      </c>
      <c r="F21" s="125">
        <v>806</v>
      </c>
      <c r="G21" s="124">
        <v>592</v>
      </c>
      <c r="H21" s="125">
        <v>1113</v>
      </c>
      <c r="I21" s="125">
        <v>1705</v>
      </c>
      <c r="J21" s="124">
        <v>502</v>
      </c>
      <c r="K21" s="125">
        <v>1023</v>
      </c>
      <c r="L21" s="125">
        <v>1525</v>
      </c>
      <c r="M21" s="124">
        <v>1363</v>
      </c>
      <c r="N21" s="125">
        <v>2367</v>
      </c>
      <c r="O21" s="125">
        <v>3730</v>
      </c>
      <c r="P21" s="124">
        <v>358</v>
      </c>
      <c r="Q21" s="125">
        <v>516</v>
      </c>
      <c r="R21" s="125">
        <v>874</v>
      </c>
      <c r="S21" s="124">
        <v>385</v>
      </c>
      <c r="T21" s="125">
        <v>645</v>
      </c>
      <c r="U21" s="125">
        <v>1030</v>
      </c>
      <c r="V21" s="124">
        <v>870</v>
      </c>
      <c r="W21" s="125">
        <v>1524</v>
      </c>
      <c r="X21" s="125">
        <v>2394</v>
      </c>
      <c r="Y21" s="124">
        <v>429</v>
      </c>
      <c r="Z21" s="125">
        <v>618</v>
      </c>
      <c r="AA21" s="125">
        <v>1047</v>
      </c>
      <c r="AB21" s="182">
        <v>1617</v>
      </c>
      <c r="AC21" s="183">
        <v>2897</v>
      </c>
      <c r="AD21" s="183">
        <v>4514</v>
      </c>
      <c r="AE21" s="116">
        <v>7</v>
      </c>
      <c r="AF21" s="116">
        <v>5</v>
      </c>
      <c r="AG21" s="116"/>
      <c r="AH21" s="87">
        <v>6417</v>
      </c>
      <c r="AI21" s="87">
        <v>11220</v>
      </c>
      <c r="AJ21" s="87">
        <v>17637</v>
      </c>
    </row>
    <row r="22" spans="1:36" s="151" customFormat="1" x14ac:dyDescent="0.2">
      <c r="A22" s="325" t="s">
        <v>78</v>
      </c>
      <c r="B22" s="326"/>
      <c r="C22" s="165"/>
      <c r="D22" s="154">
        <v>182</v>
      </c>
      <c r="E22" s="155">
        <v>340</v>
      </c>
      <c r="F22" s="155">
        <v>522</v>
      </c>
      <c r="G22" s="154">
        <v>260</v>
      </c>
      <c r="H22" s="155">
        <v>553</v>
      </c>
      <c r="I22" s="155">
        <v>813</v>
      </c>
      <c r="J22" s="154">
        <v>230</v>
      </c>
      <c r="K22" s="155">
        <v>516</v>
      </c>
      <c r="L22" s="155">
        <v>746</v>
      </c>
      <c r="M22" s="154">
        <v>777</v>
      </c>
      <c r="N22" s="155">
        <v>1398</v>
      </c>
      <c r="O22" s="155">
        <v>2175</v>
      </c>
      <c r="P22" s="154">
        <v>142</v>
      </c>
      <c r="Q22" s="155">
        <v>275</v>
      </c>
      <c r="R22" s="155">
        <v>417</v>
      </c>
      <c r="S22" s="154">
        <v>180</v>
      </c>
      <c r="T22" s="155">
        <v>392</v>
      </c>
      <c r="U22" s="155">
        <v>572</v>
      </c>
      <c r="V22" s="154">
        <v>429</v>
      </c>
      <c r="W22" s="155">
        <v>891</v>
      </c>
      <c r="X22" s="155">
        <v>1320</v>
      </c>
      <c r="Y22" s="154">
        <v>69</v>
      </c>
      <c r="Z22" s="155">
        <v>152</v>
      </c>
      <c r="AA22" s="155">
        <v>221</v>
      </c>
      <c r="AB22" s="154">
        <v>733</v>
      </c>
      <c r="AC22" s="155">
        <v>1478</v>
      </c>
      <c r="AD22" s="155">
        <v>2211</v>
      </c>
      <c r="AE22" s="155"/>
      <c r="AF22" s="155">
        <v>1</v>
      </c>
      <c r="AG22" s="155"/>
      <c r="AH22" s="154">
        <v>3009</v>
      </c>
      <c r="AI22" s="154">
        <v>6000</v>
      </c>
      <c r="AJ22" s="154">
        <v>9009</v>
      </c>
    </row>
    <row r="23" spans="1:36" x14ac:dyDescent="0.2">
      <c r="A23" s="92" t="s">
        <v>11</v>
      </c>
      <c r="B23" s="93"/>
      <c r="C23" s="108"/>
      <c r="D23" s="94">
        <v>9</v>
      </c>
      <c r="E23" s="118">
        <v>73</v>
      </c>
      <c r="F23" s="117">
        <v>82</v>
      </c>
      <c r="G23" s="94">
        <v>20</v>
      </c>
      <c r="H23" s="118">
        <v>104</v>
      </c>
      <c r="I23" s="117">
        <v>124</v>
      </c>
      <c r="J23" s="130">
        <v>40</v>
      </c>
      <c r="K23" s="130">
        <v>178</v>
      </c>
      <c r="L23" s="129">
        <v>218</v>
      </c>
      <c r="M23" s="94">
        <v>183</v>
      </c>
      <c r="N23" s="118">
        <v>330</v>
      </c>
      <c r="O23" s="117">
        <v>513</v>
      </c>
      <c r="P23" s="94">
        <v>3</v>
      </c>
      <c r="Q23" s="118">
        <v>53</v>
      </c>
      <c r="R23" s="117">
        <v>56</v>
      </c>
      <c r="S23" s="94">
        <v>9</v>
      </c>
      <c r="T23" s="118">
        <v>68</v>
      </c>
      <c r="U23" s="117">
        <v>77</v>
      </c>
      <c r="V23" s="94">
        <v>48</v>
      </c>
      <c r="W23" s="118">
        <v>209</v>
      </c>
      <c r="X23" s="117">
        <v>257</v>
      </c>
      <c r="Y23" s="94">
        <v>9</v>
      </c>
      <c r="Z23" s="118">
        <v>45</v>
      </c>
      <c r="AA23" s="117">
        <v>54</v>
      </c>
      <c r="AB23" s="94">
        <v>97</v>
      </c>
      <c r="AC23" s="118">
        <v>429</v>
      </c>
      <c r="AD23" s="117">
        <v>526</v>
      </c>
      <c r="AE23" s="118"/>
      <c r="AF23" s="118"/>
      <c r="AG23" s="133"/>
      <c r="AH23" s="94">
        <v>418</v>
      </c>
      <c r="AI23" s="94">
        <v>1490</v>
      </c>
      <c r="AJ23" s="91">
        <v>1908</v>
      </c>
    </row>
    <row r="24" spans="1:36" x14ac:dyDescent="0.2">
      <c r="A24" s="92" t="s">
        <v>79</v>
      </c>
      <c r="B24" s="93"/>
      <c r="C24" s="108"/>
      <c r="D24" s="94">
        <v>1</v>
      </c>
      <c r="E24" s="118">
        <v>2</v>
      </c>
      <c r="F24" s="117">
        <v>3</v>
      </c>
      <c r="G24" s="94">
        <v>12</v>
      </c>
      <c r="H24" s="118">
        <v>31</v>
      </c>
      <c r="I24" s="117">
        <v>43</v>
      </c>
      <c r="J24" s="130">
        <v>9</v>
      </c>
      <c r="K24" s="130">
        <v>25</v>
      </c>
      <c r="L24" s="129">
        <v>34</v>
      </c>
      <c r="M24" s="94">
        <v>20</v>
      </c>
      <c r="N24" s="118">
        <v>35</v>
      </c>
      <c r="O24" s="117">
        <v>55</v>
      </c>
      <c r="P24" s="94">
        <v>5</v>
      </c>
      <c r="Q24" s="118">
        <v>18</v>
      </c>
      <c r="R24" s="117">
        <v>23</v>
      </c>
      <c r="S24" s="94">
        <v>6</v>
      </c>
      <c r="T24" s="118">
        <v>16</v>
      </c>
      <c r="U24" s="117">
        <v>22</v>
      </c>
      <c r="V24" s="94">
        <v>15</v>
      </c>
      <c r="W24" s="118">
        <v>35</v>
      </c>
      <c r="X24" s="117">
        <v>50</v>
      </c>
      <c r="Y24" s="94">
        <v>1</v>
      </c>
      <c r="Z24" s="118">
        <v>2</v>
      </c>
      <c r="AA24" s="117">
        <v>3</v>
      </c>
      <c r="AB24" s="94">
        <v>35</v>
      </c>
      <c r="AC24" s="118">
        <v>40</v>
      </c>
      <c r="AD24" s="117">
        <v>75</v>
      </c>
      <c r="AE24" s="118"/>
      <c r="AF24" s="118"/>
      <c r="AG24" s="133"/>
      <c r="AH24" s="94">
        <v>104</v>
      </c>
      <c r="AI24" s="94">
        <v>204</v>
      </c>
      <c r="AJ24" s="91">
        <v>308</v>
      </c>
    </row>
    <row r="25" spans="1:36" x14ac:dyDescent="0.2">
      <c r="A25" s="92" t="s">
        <v>26</v>
      </c>
      <c r="B25" s="93"/>
      <c r="C25" s="108"/>
      <c r="D25" s="94">
        <v>146</v>
      </c>
      <c r="E25" s="118">
        <v>240</v>
      </c>
      <c r="F25" s="117">
        <v>386</v>
      </c>
      <c r="G25" s="94">
        <v>155</v>
      </c>
      <c r="H25" s="118">
        <v>285</v>
      </c>
      <c r="I25" s="117">
        <v>440</v>
      </c>
      <c r="J25" s="130">
        <v>138</v>
      </c>
      <c r="K25" s="130">
        <v>256</v>
      </c>
      <c r="L25" s="129">
        <v>394</v>
      </c>
      <c r="M25" s="94">
        <v>513</v>
      </c>
      <c r="N25" s="118">
        <v>923</v>
      </c>
      <c r="O25" s="117">
        <v>1436</v>
      </c>
      <c r="P25" s="94">
        <v>87</v>
      </c>
      <c r="Q25" s="118">
        <v>161</v>
      </c>
      <c r="R25" s="117">
        <v>248</v>
      </c>
      <c r="S25" s="94">
        <v>138</v>
      </c>
      <c r="T25" s="118">
        <v>233</v>
      </c>
      <c r="U25" s="117">
        <v>371</v>
      </c>
      <c r="V25" s="94">
        <v>297</v>
      </c>
      <c r="W25" s="118">
        <v>532</v>
      </c>
      <c r="X25" s="117">
        <v>829</v>
      </c>
      <c r="Y25" s="94">
        <v>53</v>
      </c>
      <c r="Z25" s="118">
        <v>98</v>
      </c>
      <c r="AA25" s="117">
        <v>151</v>
      </c>
      <c r="AB25" s="94">
        <v>502</v>
      </c>
      <c r="AC25" s="118">
        <v>860</v>
      </c>
      <c r="AD25" s="117">
        <v>1362</v>
      </c>
      <c r="AE25" s="118"/>
      <c r="AF25" s="118"/>
      <c r="AG25" s="133"/>
      <c r="AH25" s="94">
        <v>2029</v>
      </c>
      <c r="AI25" s="94">
        <v>3588</v>
      </c>
      <c r="AJ25" s="91">
        <v>5617</v>
      </c>
    </row>
    <row r="26" spans="1:36" x14ac:dyDescent="0.2">
      <c r="A26" s="92" t="s">
        <v>27</v>
      </c>
      <c r="B26" s="93"/>
      <c r="C26" s="108"/>
      <c r="D26" s="94">
        <v>25</v>
      </c>
      <c r="E26" s="118">
        <v>22</v>
      </c>
      <c r="F26" s="117">
        <v>47</v>
      </c>
      <c r="G26" s="94">
        <v>71</v>
      </c>
      <c r="H26" s="118">
        <v>130</v>
      </c>
      <c r="I26" s="117">
        <v>201</v>
      </c>
      <c r="J26" s="130">
        <v>37</v>
      </c>
      <c r="K26" s="130">
        <v>43</v>
      </c>
      <c r="L26" s="129">
        <v>80</v>
      </c>
      <c r="M26" s="94">
        <v>55</v>
      </c>
      <c r="N26" s="118">
        <v>98</v>
      </c>
      <c r="O26" s="117">
        <v>153</v>
      </c>
      <c r="P26" s="94">
        <v>47</v>
      </c>
      <c r="Q26" s="118">
        <v>41</v>
      </c>
      <c r="R26" s="117">
        <v>88</v>
      </c>
      <c r="S26" s="94">
        <v>27</v>
      </c>
      <c r="T26" s="118">
        <v>74</v>
      </c>
      <c r="U26" s="117">
        <v>101</v>
      </c>
      <c r="V26" s="94">
        <v>69</v>
      </c>
      <c r="W26" s="118">
        <v>114</v>
      </c>
      <c r="X26" s="117">
        <v>183</v>
      </c>
      <c r="Y26" s="94">
        <v>6</v>
      </c>
      <c r="Z26" s="118">
        <v>7</v>
      </c>
      <c r="AA26" s="117">
        <v>13</v>
      </c>
      <c r="AB26" s="94">
        <v>98</v>
      </c>
      <c r="AC26" s="118">
        <v>145</v>
      </c>
      <c r="AD26" s="117">
        <v>243</v>
      </c>
      <c r="AE26" s="118"/>
      <c r="AF26" s="118"/>
      <c r="AG26" s="133"/>
      <c r="AH26" s="94">
        <v>435</v>
      </c>
      <c r="AI26" s="94">
        <v>674</v>
      </c>
      <c r="AJ26" s="91">
        <v>1109</v>
      </c>
    </row>
    <row r="27" spans="1:36" x14ac:dyDescent="0.2">
      <c r="A27" s="289" t="s">
        <v>80</v>
      </c>
      <c r="B27" s="290"/>
      <c r="C27" s="132"/>
      <c r="D27" s="94">
        <v>1</v>
      </c>
      <c r="E27" s="118">
        <v>2</v>
      </c>
      <c r="F27" s="117">
        <v>3</v>
      </c>
      <c r="G27" s="94">
        <v>2</v>
      </c>
      <c r="H27" s="118">
        <v>1</v>
      </c>
      <c r="I27" s="117">
        <v>3</v>
      </c>
      <c r="J27" s="130">
        <v>6</v>
      </c>
      <c r="K27" s="130">
        <v>14</v>
      </c>
      <c r="L27" s="129">
        <v>20</v>
      </c>
      <c r="M27" s="94">
        <v>6</v>
      </c>
      <c r="N27" s="118">
        <v>12</v>
      </c>
      <c r="O27" s="117">
        <v>18</v>
      </c>
      <c r="P27" s="94"/>
      <c r="Q27" s="118">
        <v>2</v>
      </c>
      <c r="R27" s="117">
        <v>2</v>
      </c>
      <c r="S27" s="94"/>
      <c r="T27" s="118">
        <v>1</v>
      </c>
      <c r="U27" s="117">
        <v>1</v>
      </c>
      <c r="V27" s="94"/>
      <c r="W27" s="118">
        <v>1</v>
      </c>
      <c r="X27" s="117">
        <v>1</v>
      </c>
      <c r="Y27" s="94"/>
      <c r="Z27" s="118"/>
      <c r="AA27" s="117">
        <v>0</v>
      </c>
      <c r="AB27" s="94">
        <v>1</v>
      </c>
      <c r="AC27" s="118">
        <v>4</v>
      </c>
      <c r="AD27" s="117">
        <v>5</v>
      </c>
      <c r="AE27" s="118">
        <v>7</v>
      </c>
      <c r="AF27" s="118">
        <v>4</v>
      </c>
      <c r="AG27" s="133"/>
      <c r="AH27" s="94">
        <v>16</v>
      </c>
      <c r="AI27" s="94">
        <v>37</v>
      </c>
      <c r="AJ27" s="91">
        <v>53</v>
      </c>
    </row>
    <row r="28" spans="1:36" x14ac:dyDescent="0.2">
      <c r="A28" s="289" t="s">
        <v>13</v>
      </c>
      <c r="B28" s="290"/>
      <c r="C28" s="132"/>
      <c r="D28" s="94"/>
      <c r="E28" s="118">
        <v>1</v>
      </c>
      <c r="F28" s="117">
        <v>1</v>
      </c>
      <c r="G28" s="94"/>
      <c r="H28" s="118">
        <v>2</v>
      </c>
      <c r="I28" s="117">
        <v>2</v>
      </c>
      <c r="J28" s="130"/>
      <c r="K28" s="130"/>
      <c r="L28" s="129">
        <v>0</v>
      </c>
      <c r="M28" s="94"/>
      <c r="N28" s="118"/>
      <c r="O28" s="117">
        <v>0</v>
      </c>
      <c r="P28" s="94"/>
      <c r="Q28" s="118"/>
      <c r="R28" s="117">
        <v>0</v>
      </c>
      <c r="S28" s="94"/>
      <c r="T28" s="118"/>
      <c r="U28" s="117">
        <v>0</v>
      </c>
      <c r="V28" s="94"/>
      <c r="W28" s="118"/>
      <c r="X28" s="117">
        <v>0</v>
      </c>
      <c r="Y28" s="94"/>
      <c r="Z28" s="118"/>
      <c r="AA28" s="117">
        <v>0</v>
      </c>
      <c r="AB28" s="94"/>
      <c r="AC28" s="118"/>
      <c r="AD28" s="117">
        <v>0</v>
      </c>
      <c r="AE28" s="118"/>
      <c r="AF28" s="118"/>
      <c r="AG28" s="133"/>
      <c r="AH28" s="94">
        <v>7</v>
      </c>
      <c r="AI28" s="94">
        <v>7</v>
      </c>
      <c r="AJ28" s="91">
        <v>14</v>
      </c>
    </row>
    <row r="29" spans="1:36" x14ac:dyDescent="0.2">
      <c r="A29" s="287" t="s">
        <v>81</v>
      </c>
      <c r="B29" s="288"/>
      <c r="C29" s="90"/>
      <c r="D29" s="179">
        <v>112</v>
      </c>
      <c r="E29" s="180">
        <v>172</v>
      </c>
      <c r="F29" s="180">
        <v>284</v>
      </c>
      <c r="G29" s="179">
        <v>332</v>
      </c>
      <c r="H29" s="180">
        <v>560</v>
      </c>
      <c r="I29" s="180">
        <v>892</v>
      </c>
      <c r="J29" s="181">
        <v>272</v>
      </c>
      <c r="K29" s="181">
        <v>507</v>
      </c>
      <c r="L29" s="181">
        <v>779</v>
      </c>
      <c r="M29" s="179">
        <v>586</v>
      </c>
      <c r="N29" s="180">
        <v>969</v>
      </c>
      <c r="O29" s="180">
        <v>1555</v>
      </c>
      <c r="P29" s="179">
        <v>216</v>
      </c>
      <c r="Q29" s="180">
        <v>241</v>
      </c>
      <c r="R29" s="180">
        <v>457</v>
      </c>
      <c r="S29" s="179">
        <v>205</v>
      </c>
      <c r="T29" s="180">
        <v>253</v>
      </c>
      <c r="U29" s="180">
        <v>458</v>
      </c>
      <c r="V29" s="179">
        <v>441</v>
      </c>
      <c r="W29" s="180">
        <v>633</v>
      </c>
      <c r="X29" s="180">
        <v>1074</v>
      </c>
      <c r="Y29" s="179">
        <v>360</v>
      </c>
      <c r="Z29" s="180">
        <v>466</v>
      </c>
      <c r="AA29" s="180">
        <v>826</v>
      </c>
      <c r="AB29" s="179">
        <v>884</v>
      </c>
      <c r="AC29" s="180">
        <v>1419</v>
      </c>
      <c r="AD29" s="180">
        <v>2303</v>
      </c>
      <c r="AE29" s="180"/>
      <c r="AF29" s="180"/>
      <c r="AG29" s="180"/>
      <c r="AH29" s="179">
        <v>3408</v>
      </c>
      <c r="AI29" s="179">
        <v>5220</v>
      </c>
      <c r="AJ29" s="179">
        <v>8628</v>
      </c>
    </row>
    <row r="30" spans="1:36" s="151" customFormat="1" x14ac:dyDescent="0.2">
      <c r="A30" s="330" t="s">
        <v>82</v>
      </c>
      <c r="B30" s="331"/>
      <c r="C30" s="166"/>
      <c r="D30" s="154">
        <v>14</v>
      </c>
      <c r="E30" s="155">
        <v>38</v>
      </c>
      <c r="F30" s="155">
        <v>52</v>
      </c>
      <c r="G30" s="154">
        <v>14</v>
      </c>
      <c r="H30" s="155">
        <v>70</v>
      </c>
      <c r="I30" s="155">
        <v>84</v>
      </c>
      <c r="J30" s="167">
        <v>20</v>
      </c>
      <c r="K30" s="167">
        <v>40</v>
      </c>
      <c r="L30" s="167">
        <v>60</v>
      </c>
      <c r="M30" s="154">
        <v>84</v>
      </c>
      <c r="N30" s="155">
        <v>136</v>
      </c>
      <c r="O30" s="155">
        <v>220</v>
      </c>
      <c r="P30" s="154">
        <v>10</v>
      </c>
      <c r="Q30" s="155">
        <v>25</v>
      </c>
      <c r="R30" s="155">
        <v>35</v>
      </c>
      <c r="S30" s="154">
        <v>7</v>
      </c>
      <c r="T30" s="155">
        <v>20</v>
      </c>
      <c r="U30" s="155">
        <v>27</v>
      </c>
      <c r="V30" s="154">
        <v>32</v>
      </c>
      <c r="W30" s="155">
        <v>118</v>
      </c>
      <c r="X30" s="155">
        <v>150</v>
      </c>
      <c r="Y30" s="154">
        <v>3</v>
      </c>
      <c r="Z30" s="155">
        <v>16</v>
      </c>
      <c r="AA30" s="155">
        <v>19</v>
      </c>
      <c r="AB30" s="154">
        <v>74</v>
      </c>
      <c r="AC30" s="155">
        <v>281</v>
      </c>
      <c r="AD30" s="155">
        <v>355</v>
      </c>
      <c r="AE30" s="155"/>
      <c r="AF30" s="155"/>
      <c r="AG30" s="155"/>
      <c r="AH30" s="154">
        <v>258</v>
      </c>
      <c r="AI30" s="154">
        <v>744</v>
      </c>
      <c r="AJ30" s="154">
        <v>1002</v>
      </c>
    </row>
    <row r="31" spans="1:36" x14ac:dyDescent="0.2">
      <c r="A31" s="293" t="s">
        <v>83</v>
      </c>
      <c r="B31" s="96" t="s">
        <v>84</v>
      </c>
      <c r="C31" s="170"/>
      <c r="D31" s="94"/>
      <c r="E31" s="118"/>
      <c r="F31" s="117">
        <v>0</v>
      </c>
      <c r="G31" s="94"/>
      <c r="H31" s="118"/>
      <c r="I31" s="117">
        <v>0</v>
      </c>
      <c r="J31" s="130"/>
      <c r="K31" s="130"/>
      <c r="L31" s="129">
        <v>0</v>
      </c>
      <c r="M31" s="94"/>
      <c r="N31" s="118"/>
      <c r="O31" s="117">
        <v>0</v>
      </c>
      <c r="P31" s="94"/>
      <c r="Q31" s="118"/>
      <c r="R31" s="117">
        <v>0</v>
      </c>
      <c r="S31" s="94"/>
      <c r="T31" s="118"/>
      <c r="U31" s="117">
        <v>0</v>
      </c>
      <c r="V31" s="94"/>
      <c r="W31" s="118"/>
      <c r="X31" s="117">
        <v>0</v>
      </c>
      <c r="Y31" s="94"/>
      <c r="Z31" s="118"/>
      <c r="AA31" s="117">
        <v>0</v>
      </c>
      <c r="AB31" s="94"/>
      <c r="AC31" s="118"/>
      <c r="AD31" s="117">
        <v>0</v>
      </c>
      <c r="AE31" s="118"/>
      <c r="AF31" s="118"/>
      <c r="AG31" s="133"/>
      <c r="AH31" s="94">
        <v>0</v>
      </c>
      <c r="AI31" s="94">
        <v>0</v>
      </c>
      <c r="AJ31" s="91">
        <v>0</v>
      </c>
    </row>
    <row r="32" spans="1:36" x14ac:dyDescent="0.2">
      <c r="A32" s="294"/>
      <c r="B32" s="96" t="s">
        <v>85</v>
      </c>
      <c r="C32" s="170"/>
      <c r="D32" s="94">
        <v>6</v>
      </c>
      <c r="E32" s="118">
        <v>2</v>
      </c>
      <c r="F32" s="117">
        <v>8</v>
      </c>
      <c r="G32" s="94">
        <v>4</v>
      </c>
      <c r="H32" s="118">
        <v>3</v>
      </c>
      <c r="I32" s="117">
        <v>7</v>
      </c>
      <c r="J32" s="130">
        <v>2</v>
      </c>
      <c r="K32" s="130">
        <v>4</v>
      </c>
      <c r="L32" s="129">
        <v>6</v>
      </c>
      <c r="M32" s="94">
        <v>16</v>
      </c>
      <c r="N32" s="118">
        <v>26</v>
      </c>
      <c r="O32" s="117">
        <v>42</v>
      </c>
      <c r="P32" s="94">
        <v>1</v>
      </c>
      <c r="Q32" s="118">
        <v>8</v>
      </c>
      <c r="R32" s="117">
        <v>9</v>
      </c>
      <c r="S32" s="94">
        <v>7</v>
      </c>
      <c r="T32" s="118">
        <v>4</v>
      </c>
      <c r="U32" s="117">
        <v>11</v>
      </c>
      <c r="V32" s="94">
        <v>4</v>
      </c>
      <c r="W32" s="118">
        <v>8</v>
      </c>
      <c r="X32" s="117">
        <v>12</v>
      </c>
      <c r="Y32" s="94">
        <v>1</v>
      </c>
      <c r="Z32" s="118">
        <v>3</v>
      </c>
      <c r="AA32" s="117">
        <v>4</v>
      </c>
      <c r="AB32" s="94">
        <v>20</v>
      </c>
      <c r="AC32" s="118">
        <v>38</v>
      </c>
      <c r="AD32" s="117">
        <v>58</v>
      </c>
      <c r="AE32" s="118"/>
      <c r="AF32" s="118"/>
      <c r="AG32" s="133"/>
      <c r="AH32" s="94">
        <v>61</v>
      </c>
      <c r="AI32" s="94">
        <v>96</v>
      </c>
      <c r="AJ32" s="91">
        <v>157</v>
      </c>
    </row>
    <row r="33" spans="1:36" x14ac:dyDescent="0.2">
      <c r="A33" s="294"/>
      <c r="B33" s="96" t="s">
        <v>86</v>
      </c>
      <c r="C33" s="170"/>
      <c r="D33" s="94">
        <v>2</v>
      </c>
      <c r="E33" s="118">
        <v>10</v>
      </c>
      <c r="F33" s="117">
        <v>12</v>
      </c>
      <c r="G33" s="94">
        <v>1</v>
      </c>
      <c r="H33" s="118">
        <v>6</v>
      </c>
      <c r="I33" s="117">
        <v>7</v>
      </c>
      <c r="J33" s="130"/>
      <c r="K33" s="130">
        <v>19</v>
      </c>
      <c r="L33" s="129">
        <v>19</v>
      </c>
      <c r="M33" s="94">
        <v>51</v>
      </c>
      <c r="N33" s="118">
        <v>84</v>
      </c>
      <c r="O33" s="117">
        <v>135</v>
      </c>
      <c r="P33" s="94">
        <v>1</v>
      </c>
      <c r="Q33" s="118">
        <v>7</v>
      </c>
      <c r="R33" s="117">
        <v>8</v>
      </c>
      <c r="S33" s="94"/>
      <c r="T33" s="118">
        <v>7</v>
      </c>
      <c r="U33" s="117">
        <v>7</v>
      </c>
      <c r="V33" s="94">
        <v>14</v>
      </c>
      <c r="W33" s="118">
        <v>48</v>
      </c>
      <c r="X33" s="117">
        <v>62</v>
      </c>
      <c r="Y33" s="94"/>
      <c r="Z33" s="118"/>
      <c r="AA33" s="117">
        <v>0</v>
      </c>
      <c r="AB33" s="94">
        <v>21</v>
      </c>
      <c r="AC33" s="118">
        <v>87</v>
      </c>
      <c r="AD33" s="117">
        <v>108</v>
      </c>
      <c r="AE33" s="118"/>
      <c r="AF33" s="118"/>
      <c r="AG33" s="133"/>
      <c r="AH33" s="94">
        <v>90</v>
      </c>
      <c r="AI33" s="94">
        <v>268</v>
      </c>
      <c r="AJ33" s="91">
        <v>358</v>
      </c>
    </row>
    <row r="34" spans="1:36" x14ac:dyDescent="0.2">
      <c r="A34" s="294"/>
      <c r="B34" s="96" t="s">
        <v>87</v>
      </c>
      <c r="C34" s="170"/>
      <c r="D34" s="94"/>
      <c r="E34" s="118">
        <v>4</v>
      </c>
      <c r="F34" s="117">
        <v>4</v>
      </c>
      <c r="G34" s="94">
        <v>7</v>
      </c>
      <c r="H34" s="118">
        <v>48</v>
      </c>
      <c r="I34" s="117">
        <v>55</v>
      </c>
      <c r="J34" s="130"/>
      <c r="K34" s="130"/>
      <c r="L34" s="129">
        <v>0</v>
      </c>
      <c r="M34" s="94">
        <v>3</v>
      </c>
      <c r="N34" s="118">
        <v>4</v>
      </c>
      <c r="O34" s="117">
        <v>7</v>
      </c>
      <c r="P34" s="94">
        <v>1</v>
      </c>
      <c r="Q34" s="118">
        <v>2</v>
      </c>
      <c r="R34" s="117">
        <v>3</v>
      </c>
      <c r="S34" s="94"/>
      <c r="T34" s="118">
        <v>1</v>
      </c>
      <c r="U34" s="117">
        <v>1</v>
      </c>
      <c r="V34" s="94"/>
      <c r="W34" s="118"/>
      <c r="X34" s="117">
        <v>0</v>
      </c>
      <c r="Y34" s="94"/>
      <c r="Z34" s="118">
        <v>2</v>
      </c>
      <c r="AA34" s="117">
        <v>2</v>
      </c>
      <c r="AB34" s="94">
        <v>3</v>
      </c>
      <c r="AC34" s="118">
        <v>7</v>
      </c>
      <c r="AD34" s="117">
        <v>10</v>
      </c>
      <c r="AE34" s="118"/>
      <c r="AF34" s="118"/>
      <c r="AG34" s="133"/>
      <c r="AH34" s="94">
        <v>14</v>
      </c>
      <c r="AI34" s="94">
        <v>68</v>
      </c>
      <c r="AJ34" s="91">
        <v>82</v>
      </c>
    </row>
    <row r="35" spans="1:36" x14ac:dyDescent="0.2">
      <c r="A35" s="294"/>
      <c r="B35" s="96" t="s">
        <v>88</v>
      </c>
      <c r="C35" s="170"/>
      <c r="D35" s="94">
        <v>2</v>
      </c>
      <c r="E35" s="118">
        <v>5</v>
      </c>
      <c r="F35" s="117">
        <v>7</v>
      </c>
      <c r="G35" s="94"/>
      <c r="H35" s="118">
        <v>5</v>
      </c>
      <c r="I35" s="117">
        <v>5</v>
      </c>
      <c r="J35" s="130"/>
      <c r="K35" s="130"/>
      <c r="L35" s="129">
        <v>0</v>
      </c>
      <c r="M35" s="94">
        <v>5</v>
      </c>
      <c r="N35" s="118">
        <v>7</v>
      </c>
      <c r="O35" s="117">
        <v>12</v>
      </c>
      <c r="P35" s="94">
        <v>1</v>
      </c>
      <c r="Q35" s="118">
        <v>4</v>
      </c>
      <c r="R35" s="117">
        <v>5</v>
      </c>
      <c r="S35" s="94"/>
      <c r="T35" s="118">
        <v>6</v>
      </c>
      <c r="U35" s="117">
        <v>6</v>
      </c>
      <c r="V35" s="94"/>
      <c r="W35" s="118"/>
      <c r="X35" s="117">
        <v>0</v>
      </c>
      <c r="Y35" s="94">
        <v>1</v>
      </c>
      <c r="Z35" s="118">
        <v>5</v>
      </c>
      <c r="AA35" s="117">
        <v>6</v>
      </c>
      <c r="AB35" s="94">
        <v>3</v>
      </c>
      <c r="AC35" s="118">
        <v>34</v>
      </c>
      <c r="AD35" s="117">
        <v>37</v>
      </c>
      <c r="AE35" s="118"/>
      <c r="AF35" s="118"/>
      <c r="AG35" s="133"/>
      <c r="AH35" s="94">
        <v>12</v>
      </c>
      <c r="AI35" s="94">
        <v>66</v>
      </c>
      <c r="AJ35" s="91">
        <v>78</v>
      </c>
    </row>
    <row r="36" spans="1:36" x14ac:dyDescent="0.2">
      <c r="A36" s="294"/>
      <c r="B36" s="96" t="s">
        <v>89</v>
      </c>
      <c r="C36" s="170"/>
      <c r="D36" s="94">
        <v>4</v>
      </c>
      <c r="E36" s="118">
        <v>14</v>
      </c>
      <c r="F36" s="117">
        <v>18</v>
      </c>
      <c r="G36" s="94">
        <v>2</v>
      </c>
      <c r="H36" s="118">
        <v>8</v>
      </c>
      <c r="I36" s="117">
        <v>10</v>
      </c>
      <c r="J36" s="130">
        <v>4</v>
      </c>
      <c r="K36" s="130">
        <v>11</v>
      </c>
      <c r="L36" s="129">
        <v>15</v>
      </c>
      <c r="M36" s="94">
        <v>9</v>
      </c>
      <c r="N36" s="118">
        <v>15</v>
      </c>
      <c r="O36" s="117">
        <v>24</v>
      </c>
      <c r="P36" s="94"/>
      <c r="Q36" s="118">
        <v>2</v>
      </c>
      <c r="R36" s="117">
        <v>2</v>
      </c>
      <c r="S36" s="94"/>
      <c r="T36" s="118">
        <v>2</v>
      </c>
      <c r="U36" s="117">
        <v>2</v>
      </c>
      <c r="V36" s="94">
        <v>4</v>
      </c>
      <c r="W36" s="118">
        <v>19</v>
      </c>
      <c r="X36" s="117">
        <v>23</v>
      </c>
      <c r="Y36" s="94"/>
      <c r="Z36" s="118">
        <v>6</v>
      </c>
      <c r="AA36" s="117">
        <v>6</v>
      </c>
      <c r="AB36" s="94">
        <v>6</v>
      </c>
      <c r="AC36" s="118">
        <v>41</v>
      </c>
      <c r="AD36" s="117">
        <v>47</v>
      </c>
      <c r="AE36" s="118"/>
      <c r="AF36" s="118"/>
      <c r="AG36" s="133"/>
      <c r="AH36" s="94">
        <v>29</v>
      </c>
      <c r="AI36" s="94">
        <v>118</v>
      </c>
      <c r="AJ36" s="91">
        <v>147</v>
      </c>
    </row>
    <row r="37" spans="1:36" x14ac:dyDescent="0.2">
      <c r="A37" s="294"/>
      <c r="B37" s="96" t="s">
        <v>90</v>
      </c>
      <c r="C37" s="170"/>
      <c r="D37" s="94"/>
      <c r="E37" s="118">
        <v>2</v>
      </c>
      <c r="F37" s="117">
        <v>2</v>
      </c>
      <c r="G37" s="94"/>
      <c r="H37" s="118"/>
      <c r="I37" s="117">
        <v>0</v>
      </c>
      <c r="J37" s="130"/>
      <c r="K37" s="130"/>
      <c r="L37" s="129">
        <v>0</v>
      </c>
      <c r="M37" s="94"/>
      <c r="N37" s="118"/>
      <c r="O37" s="117">
        <v>0</v>
      </c>
      <c r="P37" s="94"/>
      <c r="Q37" s="118"/>
      <c r="R37" s="117">
        <v>0</v>
      </c>
      <c r="S37" s="94"/>
      <c r="T37" s="118"/>
      <c r="U37" s="117">
        <v>0</v>
      </c>
      <c r="V37" s="94"/>
      <c r="W37" s="118"/>
      <c r="X37" s="117">
        <v>0</v>
      </c>
      <c r="Y37" s="94">
        <v>1</v>
      </c>
      <c r="Z37" s="118"/>
      <c r="AA37" s="117">
        <v>1</v>
      </c>
      <c r="AB37" s="94"/>
      <c r="AC37" s="118"/>
      <c r="AD37" s="117">
        <v>0</v>
      </c>
      <c r="AE37" s="118"/>
      <c r="AF37" s="118"/>
      <c r="AG37" s="133"/>
      <c r="AH37" s="94">
        <v>1</v>
      </c>
      <c r="AI37" s="94">
        <v>2</v>
      </c>
      <c r="AJ37" s="91">
        <v>3</v>
      </c>
    </row>
    <row r="38" spans="1:36" x14ac:dyDescent="0.2">
      <c r="A38" s="294"/>
      <c r="B38" s="96" t="s">
        <v>91</v>
      </c>
      <c r="C38" s="170"/>
      <c r="D38" s="94"/>
      <c r="E38" s="118">
        <v>1</v>
      </c>
      <c r="F38" s="117">
        <v>1</v>
      </c>
      <c r="G38" s="94"/>
      <c r="H38" s="118"/>
      <c r="I38" s="117">
        <v>0</v>
      </c>
      <c r="J38" s="130">
        <v>14</v>
      </c>
      <c r="K38" s="130">
        <v>6</v>
      </c>
      <c r="L38" s="129">
        <v>20</v>
      </c>
      <c r="M38" s="94"/>
      <c r="N38" s="118"/>
      <c r="O38" s="117">
        <v>0</v>
      </c>
      <c r="P38" s="94">
        <v>6</v>
      </c>
      <c r="Q38" s="118">
        <v>2</v>
      </c>
      <c r="R38" s="117">
        <v>8</v>
      </c>
      <c r="S38" s="94"/>
      <c r="T38" s="118"/>
      <c r="U38" s="117">
        <v>0</v>
      </c>
      <c r="V38" s="94">
        <v>10</v>
      </c>
      <c r="W38" s="118">
        <v>43</v>
      </c>
      <c r="X38" s="117">
        <v>53</v>
      </c>
      <c r="Y38" s="94"/>
      <c r="Z38" s="118"/>
      <c r="AA38" s="117">
        <v>0</v>
      </c>
      <c r="AB38" s="94">
        <v>21</v>
      </c>
      <c r="AC38" s="118">
        <v>74</v>
      </c>
      <c r="AD38" s="117">
        <v>95</v>
      </c>
      <c r="AE38" s="118"/>
      <c r="AF38" s="118"/>
      <c r="AG38" s="133"/>
      <c r="AH38" s="94">
        <v>51</v>
      </c>
      <c r="AI38" s="94">
        <v>126</v>
      </c>
      <c r="AJ38" s="91">
        <v>177</v>
      </c>
    </row>
    <row r="39" spans="1:36" x14ac:dyDescent="0.2">
      <c r="A39" s="295"/>
      <c r="B39" s="96" t="s">
        <v>13</v>
      </c>
      <c r="C39" s="170"/>
      <c r="D39" s="94"/>
      <c r="E39" s="118"/>
      <c r="F39" s="117">
        <v>0</v>
      </c>
      <c r="G39" s="94"/>
      <c r="H39" s="118"/>
      <c r="I39" s="117">
        <v>0</v>
      </c>
      <c r="J39" s="130"/>
      <c r="K39" s="130"/>
      <c r="L39" s="129">
        <v>0</v>
      </c>
      <c r="M39" s="94"/>
      <c r="N39" s="118"/>
      <c r="O39" s="117">
        <v>0</v>
      </c>
      <c r="P39" s="94"/>
      <c r="Q39" s="118"/>
      <c r="R39" s="117">
        <v>0</v>
      </c>
      <c r="S39" s="94"/>
      <c r="T39" s="118"/>
      <c r="U39" s="117">
        <v>0</v>
      </c>
      <c r="V39" s="94"/>
      <c r="W39" s="118"/>
      <c r="X39" s="117">
        <v>0</v>
      </c>
      <c r="Y39" s="94"/>
      <c r="Z39" s="118"/>
      <c r="AA39" s="117">
        <v>0</v>
      </c>
      <c r="AB39" s="94"/>
      <c r="AC39" s="118"/>
      <c r="AD39" s="117">
        <v>0</v>
      </c>
      <c r="AE39" s="118"/>
      <c r="AF39" s="118"/>
      <c r="AG39" s="133"/>
      <c r="AH39" s="94">
        <v>0</v>
      </c>
      <c r="AI39" s="94">
        <v>0</v>
      </c>
      <c r="AJ39" s="91">
        <v>0</v>
      </c>
    </row>
    <row r="40" spans="1:36" s="151" customFormat="1" x14ac:dyDescent="0.2">
      <c r="A40" s="330" t="s">
        <v>92</v>
      </c>
      <c r="B40" s="331"/>
      <c r="C40" s="166"/>
      <c r="D40" s="154">
        <v>98</v>
      </c>
      <c r="E40" s="155">
        <v>134</v>
      </c>
      <c r="F40" s="155">
        <v>232</v>
      </c>
      <c r="G40" s="154">
        <v>318</v>
      </c>
      <c r="H40" s="155">
        <v>490</v>
      </c>
      <c r="I40" s="155">
        <v>808</v>
      </c>
      <c r="J40" s="167">
        <v>252</v>
      </c>
      <c r="K40" s="167">
        <v>467</v>
      </c>
      <c r="L40" s="167">
        <v>719</v>
      </c>
      <c r="M40" s="154">
        <v>502</v>
      </c>
      <c r="N40" s="155">
        <v>833</v>
      </c>
      <c r="O40" s="155">
        <v>1335</v>
      </c>
      <c r="P40" s="154">
        <v>206</v>
      </c>
      <c r="Q40" s="155">
        <v>216</v>
      </c>
      <c r="R40" s="155">
        <v>422</v>
      </c>
      <c r="S40" s="154">
        <v>198</v>
      </c>
      <c r="T40" s="155">
        <v>233</v>
      </c>
      <c r="U40" s="155">
        <v>431</v>
      </c>
      <c r="V40" s="154">
        <v>409</v>
      </c>
      <c r="W40" s="155">
        <v>515</v>
      </c>
      <c r="X40" s="155">
        <v>924</v>
      </c>
      <c r="Y40" s="154">
        <v>357</v>
      </c>
      <c r="Z40" s="155">
        <v>450</v>
      </c>
      <c r="AA40" s="155">
        <v>807</v>
      </c>
      <c r="AB40" s="154">
        <v>810</v>
      </c>
      <c r="AC40" s="155">
        <v>1138</v>
      </c>
      <c r="AD40" s="155">
        <v>1948</v>
      </c>
      <c r="AE40" s="155"/>
      <c r="AF40" s="155"/>
      <c r="AG40" s="155"/>
      <c r="AH40" s="154">
        <v>3150</v>
      </c>
      <c r="AI40" s="154">
        <v>4476</v>
      </c>
      <c r="AJ40" s="154">
        <v>7626</v>
      </c>
    </row>
    <row r="41" spans="1:36" x14ac:dyDescent="0.2">
      <c r="A41" s="97" t="s">
        <v>16</v>
      </c>
      <c r="B41" s="98"/>
      <c r="C41" s="98"/>
      <c r="D41" s="99">
        <v>1</v>
      </c>
      <c r="E41" s="121">
        <v>1</v>
      </c>
      <c r="F41" s="117">
        <v>2</v>
      </c>
      <c r="G41" s="99">
        <v>2</v>
      </c>
      <c r="H41" s="121">
        <v>1</v>
      </c>
      <c r="I41" s="117">
        <v>3</v>
      </c>
      <c r="J41" s="129">
        <v>37</v>
      </c>
      <c r="K41" s="129">
        <v>32</v>
      </c>
      <c r="L41" s="129">
        <v>69</v>
      </c>
      <c r="M41" s="99">
        <v>19</v>
      </c>
      <c r="N41" s="121">
        <v>31</v>
      </c>
      <c r="O41" s="117">
        <v>50</v>
      </c>
      <c r="P41" s="99">
        <v>4</v>
      </c>
      <c r="Q41" s="121">
        <v>1</v>
      </c>
      <c r="R41" s="117">
        <v>5</v>
      </c>
      <c r="S41" s="99">
        <v>7</v>
      </c>
      <c r="T41" s="121">
        <v>16</v>
      </c>
      <c r="U41" s="117">
        <v>23</v>
      </c>
      <c r="V41" s="99">
        <v>12</v>
      </c>
      <c r="W41" s="121">
        <v>6</v>
      </c>
      <c r="X41" s="117">
        <v>18</v>
      </c>
      <c r="Y41" s="99">
        <v>21</v>
      </c>
      <c r="Z41" s="121">
        <v>8</v>
      </c>
      <c r="AA41" s="117">
        <v>29</v>
      </c>
      <c r="AB41" s="99">
        <v>51</v>
      </c>
      <c r="AC41" s="121">
        <v>65</v>
      </c>
      <c r="AD41" s="117">
        <v>116</v>
      </c>
      <c r="AE41" s="118"/>
      <c r="AF41" s="118"/>
      <c r="AG41" s="133"/>
      <c r="AH41" s="94">
        <v>154</v>
      </c>
      <c r="AI41" s="94">
        <v>161</v>
      </c>
      <c r="AJ41" s="91">
        <v>315</v>
      </c>
    </row>
    <row r="42" spans="1:36" x14ac:dyDescent="0.2">
      <c r="A42" s="97" t="s">
        <v>17</v>
      </c>
      <c r="B42" s="102"/>
      <c r="C42" s="171"/>
      <c r="D42" s="119">
        <v>7</v>
      </c>
      <c r="E42" s="120">
        <v>6</v>
      </c>
      <c r="F42" s="117">
        <v>13</v>
      </c>
      <c r="G42" s="119">
        <v>15</v>
      </c>
      <c r="H42" s="120">
        <v>14</v>
      </c>
      <c r="I42" s="117">
        <v>29</v>
      </c>
      <c r="J42" s="130">
        <v>25</v>
      </c>
      <c r="K42" s="130">
        <v>20</v>
      </c>
      <c r="L42" s="129">
        <v>45</v>
      </c>
      <c r="M42" s="119">
        <v>90</v>
      </c>
      <c r="N42" s="120">
        <v>150</v>
      </c>
      <c r="O42" s="117">
        <v>240</v>
      </c>
      <c r="P42" s="119">
        <v>9</v>
      </c>
      <c r="Q42" s="120">
        <v>4</v>
      </c>
      <c r="R42" s="117">
        <v>13</v>
      </c>
      <c r="S42" s="119">
        <v>29</v>
      </c>
      <c r="T42" s="120">
        <v>22</v>
      </c>
      <c r="U42" s="117">
        <v>51</v>
      </c>
      <c r="V42" s="119">
        <v>28</v>
      </c>
      <c r="W42" s="120">
        <v>22</v>
      </c>
      <c r="X42" s="117">
        <v>50</v>
      </c>
      <c r="Y42" s="119">
        <v>31</v>
      </c>
      <c r="Z42" s="120">
        <v>21</v>
      </c>
      <c r="AA42" s="117">
        <v>52</v>
      </c>
      <c r="AB42" s="119">
        <v>66</v>
      </c>
      <c r="AC42" s="120">
        <v>79</v>
      </c>
      <c r="AD42" s="117">
        <v>145</v>
      </c>
      <c r="AE42" s="118"/>
      <c r="AF42" s="118"/>
      <c r="AG42" s="133"/>
      <c r="AH42" s="94">
        <v>300</v>
      </c>
      <c r="AI42" s="94">
        <v>338</v>
      </c>
      <c r="AJ42" s="91">
        <v>638</v>
      </c>
    </row>
    <row r="43" spans="1:36" x14ac:dyDescent="0.2">
      <c r="A43" s="97" t="s">
        <v>18</v>
      </c>
      <c r="B43" s="102"/>
      <c r="C43" s="171"/>
      <c r="D43" s="119">
        <v>30</v>
      </c>
      <c r="E43" s="120">
        <v>27</v>
      </c>
      <c r="F43" s="117">
        <v>57</v>
      </c>
      <c r="G43" s="119">
        <v>47</v>
      </c>
      <c r="H43" s="120">
        <v>57</v>
      </c>
      <c r="I43" s="117">
        <v>104</v>
      </c>
      <c r="J43" s="130">
        <v>40</v>
      </c>
      <c r="K43" s="130">
        <v>34</v>
      </c>
      <c r="L43" s="129">
        <v>74</v>
      </c>
      <c r="M43" s="119">
        <v>111</v>
      </c>
      <c r="N43" s="120">
        <v>183</v>
      </c>
      <c r="O43" s="117">
        <v>294</v>
      </c>
      <c r="P43" s="119">
        <v>26</v>
      </c>
      <c r="Q43" s="120">
        <v>30</v>
      </c>
      <c r="R43" s="117">
        <v>56</v>
      </c>
      <c r="S43" s="119">
        <v>50</v>
      </c>
      <c r="T43" s="120">
        <v>62</v>
      </c>
      <c r="U43" s="117">
        <v>112</v>
      </c>
      <c r="V43" s="119">
        <v>110</v>
      </c>
      <c r="W43" s="120">
        <v>90</v>
      </c>
      <c r="X43" s="117">
        <v>200</v>
      </c>
      <c r="Y43" s="119">
        <v>87</v>
      </c>
      <c r="Z43" s="120">
        <v>99</v>
      </c>
      <c r="AA43" s="117">
        <v>186</v>
      </c>
      <c r="AB43" s="119">
        <v>150</v>
      </c>
      <c r="AC43" s="120">
        <v>169</v>
      </c>
      <c r="AD43" s="117">
        <v>319</v>
      </c>
      <c r="AE43" s="118"/>
      <c r="AF43" s="118"/>
      <c r="AG43" s="133"/>
      <c r="AH43" s="94">
        <v>651</v>
      </c>
      <c r="AI43" s="94">
        <v>751</v>
      </c>
      <c r="AJ43" s="91">
        <v>1402</v>
      </c>
    </row>
    <row r="44" spans="1:36" x14ac:dyDescent="0.2">
      <c r="A44" s="97" t="s">
        <v>93</v>
      </c>
      <c r="B44" s="102"/>
      <c r="C44" s="171"/>
      <c r="D44" s="119">
        <v>20</v>
      </c>
      <c r="E44" s="120">
        <v>24</v>
      </c>
      <c r="F44" s="117">
        <v>44</v>
      </c>
      <c r="G44" s="119">
        <v>48</v>
      </c>
      <c r="H44" s="120">
        <v>32</v>
      </c>
      <c r="I44" s="117">
        <v>80</v>
      </c>
      <c r="J44" s="130">
        <v>14</v>
      </c>
      <c r="K44" s="130">
        <v>24</v>
      </c>
      <c r="L44" s="129">
        <v>38</v>
      </c>
      <c r="M44" s="119">
        <v>71</v>
      </c>
      <c r="N44" s="120">
        <v>119</v>
      </c>
      <c r="O44" s="117">
        <v>190</v>
      </c>
      <c r="P44" s="119">
        <v>42</v>
      </c>
      <c r="Q44" s="120">
        <v>48</v>
      </c>
      <c r="R44" s="117">
        <v>90</v>
      </c>
      <c r="S44" s="119">
        <v>35</v>
      </c>
      <c r="T44" s="120">
        <v>26</v>
      </c>
      <c r="U44" s="117">
        <v>61</v>
      </c>
      <c r="V44" s="119">
        <v>44</v>
      </c>
      <c r="W44" s="120">
        <v>39</v>
      </c>
      <c r="X44" s="117">
        <v>83</v>
      </c>
      <c r="Y44" s="119">
        <v>41</v>
      </c>
      <c r="Z44" s="120">
        <v>17</v>
      </c>
      <c r="AA44" s="117">
        <v>58</v>
      </c>
      <c r="AB44" s="119">
        <v>136</v>
      </c>
      <c r="AC44" s="120">
        <v>203</v>
      </c>
      <c r="AD44" s="117">
        <v>339</v>
      </c>
      <c r="AE44" s="118"/>
      <c r="AF44" s="118"/>
      <c r="AG44" s="133"/>
      <c r="AH44" s="94">
        <v>451</v>
      </c>
      <c r="AI44" s="94">
        <v>532</v>
      </c>
      <c r="AJ44" s="91">
        <v>983</v>
      </c>
    </row>
    <row r="45" spans="1:36" x14ac:dyDescent="0.2">
      <c r="A45" s="97" t="s">
        <v>94</v>
      </c>
      <c r="B45" s="102"/>
      <c r="C45" s="171"/>
      <c r="D45" s="119">
        <v>7</v>
      </c>
      <c r="E45" s="120">
        <v>12</v>
      </c>
      <c r="F45" s="117">
        <v>19</v>
      </c>
      <c r="G45" s="119">
        <v>13</v>
      </c>
      <c r="H45" s="120">
        <v>36</v>
      </c>
      <c r="I45" s="117">
        <v>49</v>
      </c>
      <c r="J45" s="130">
        <v>43</v>
      </c>
      <c r="K45" s="130">
        <v>102</v>
      </c>
      <c r="L45" s="129">
        <v>145</v>
      </c>
      <c r="M45" s="119">
        <v>49</v>
      </c>
      <c r="N45" s="120">
        <v>82</v>
      </c>
      <c r="O45" s="117">
        <v>131</v>
      </c>
      <c r="P45" s="119">
        <v>19</v>
      </c>
      <c r="Q45" s="120">
        <v>39</v>
      </c>
      <c r="R45" s="117">
        <v>58</v>
      </c>
      <c r="S45" s="119">
        <v>13</v>
      </c>
      <c r="T45" s="120">
        <v>39</v>
      </c>
      <c r="U45" s="117">
        <v>52</v>
      </c>
      <c r="V45" s="119">
        <v>100</v>
      </c>
      <c r="W45" s="120">
        <v>164</v>
      </c>
      <c r="X45" s="117">
        <v>264</v>
      </c>
      <c r="Y45" s="119">
        <v>43</v>
      </c>
      <c r="Z45" s="120">
        <v>59</v>
      </c>
      <c r="AA45" s="117">
        <v>102</v>
      </c>
      <c r="AB45" s="119">
        <v>70</v>
      </c>
      <c r="AC45" s="120">
        <v>143</v>
      </c>
      <c r="AD45" s="117">
        <v>213</v>
      </c>
      <c r="AE45" s="118"/>
      <c r="AF45" s="118"/>
      <c r="AG45" s="133"/>
      <c r="AH45" s="94">
        <v>357</v>
      </c>
      <c r="AI45" s="94">
        <v>676</v>
      </c>
      <c r="AJ45" s="91">
        <v>1033</v>
      </c>
    </row>
    <row r="46" spans="1:36" x14ac:dyDescent="0.2">
      <c r="A46" s="97" t="s">
        <v>95</v>
      </c>
      <c r="B46" s="102"/>
      <c r="C46" s="171"/>
      <c r="D46" s="119">
        <v>3</v>
      </c>
      <c r="E46" s="120">
        <v>3</v>
      </c>
      <c r="F46" s="117">
        <v>6</v>
      </c>
      <c r="G46" s="119">
        <v>9</v>
      </c>
      <c r="H46" s="120">
        <v>54</v>
      </c>
      <c r="I46" s="117">
        <v>63</v>
      </c>
      <c r="J46" s="130"/>
      <c r="K46" s="130"/>
      <c r="L46" s="129">
        <v>0</v>
      </c>
      <c r="M46" s="119">
        <v>13</v>
      </c>
      <c r="N46" s="120">
        <v>21</v>
      </c>
      <c r="O46" s="117">
        <v>34</v>
      </c>
      <c r="P46" s="119">
        <v>3</v>
      </c>
      <c r="Q46" s="120">
        <v>8</v>
      </c>
      <c r="R46" s="117">
        <v>11</v>
      </c>
      <c r="S46" s="119">
        <v>4</v>
      </c>
      <c r="T46" s="120">
        <v>10</v>
      </c>
      <c r="U46" s="117">
        <v>14</v>
      </c>
      <c r="V46" s="119"/>
      <c r="W46" s="120">
        <v>4</v>
      </c>
      <c r="X46" s="117">
        <v>4</v>
      </c>
      <c r="Y46" s="119">
        <v>37</v>
      </c>
      <c r="Z46" s="120">
        <v>42</v>
      </c>
      <c r="AA46" s="117">
        <v>79</v>
      </c>
      <c r="AB46" s="119">
        <v>15</v>
      </c>
      <c r="AC46" s="120">
        <v>18</v>
      </c>
      <c r="AD46" s="117">
        <v>33</v>
      </c>
      <c r="AE46" s="118"/>
      <c r="AF46" s="118"/>
      <c r="AG46" s="133"/>
      <c r="AH46" s="94">
        <v>84</v>
      </c>
      <c r="AI46" s="94">
        <v>160</v>
      </c>
      <c r="AJ46" s="91">
        <v>244</v>
      </c>
    </row>
    <row r="47" spans="1:36" x14ac:dyDescent="0.2">
      <c r="A47" s="97" t="s">
        <v>96</v>
      </c>
      <c r="B47" s="102"/>
      <c r="C47" s="171"/>
      <c r="D47" s="119">
        <v>9</v>
      </c>
      <c r="E47" s="120">
        <v>11</v>
      </c>
      <c r="F47" s="117">
        <v>20</v>
      </c>
      <c r="G47" s="119">
        <v>8</v>
      </c>
      <c r="H47" s="120">
        <v>26</v>
      </c>
      <c r="I47" s="117">
        <v>34</v>
      </c>
      <c r="J47" s="130"/>
      <c r="K47" s="130"/>
      <c r="L47" s="129">
        <v>0</v>
      </c>
      <c r="M47" s="119">
        <v>14</v>
      </c>
      <c r="N47" s="120">
        <v>24</v>
      </c>
      <c r="O47" s="117">
        <v>38</v>
      </c>
      <c r="P47" s="119">
        <v>5</v>
      </c>
      <c r="Q47" s="120">
        <v>11</v>
      </c>
      <c r="R47" s="117">
        <v>16</v>
      </c>
      <c r="S47" s="119">
        <v>7</v>
      </c>
      <c r="T47" s="120">
        <v>20</v>
      </c>
      <c r="U47" s="117">
        <v>27</v>
      </c>
      <c r="V47" s="119"/>
      <c r="W47" s="120">
        <v>11</v>
      </c>
      <c r="X47" s="117">
        <v>11</v>
      </c>
      <c r="Y47" s="119">
        <v>38</v>
      </c>
      <c r="Z47" s="120">
        <v>86</v>
      </c>
      <c r="AA47" s="117">
        <v>124</v>
      </c>
      <c r="AB47" s="119">
        <v>28</v>
      </c>
      <c r="AC47" s="120">
        <v>47</v>
      </c>
      <c r="AD47" s="117">
        <v>75</v>
      </c>
      <c r="AE47" s="118"/>
      <c r="AF47" s="118"/>
      <c r="AG47" s="133"/>
      <c r="AH47" s="94">
        <v>109</v>
      </c>
      <c r="AI47" s="94">
        <v>236</v>
      </c>
      <c r="AJ47" s="91">
        <v>345</v>
      </c>
    </row>
    <row r="48" spans="1:36" x14ac:dyDescent="0.2">
      <c r="A48" s="97" t="s">
        <v>97</v>
      </c>
      <c r="B48" s="102"/>
      <c r="C48" s="171"/>
      <c r="D48" s="119">
        <v>15</v>
      </c>
      <c r="E48" s="120">
        <v>32</v>
      </c>
      <c r="F48" s="117">
        <v>47</v>
      </c>
      <c r="G48" s="119">
        <v>12</v>
      </c>
      <c r="H48" s="120">
        <v>47</v>
      </c>
      <c r="I48" s="117">
        <v>59</v>
      </c>
      <c r="J48" s="130">
        <v>20</v>
      </c>
      <c r="K48" s="130">
        <v>88</v>
      </c>
      <c r="L48" s="129">
        <v>108</v>
      </c>
      <c r="M48" s="119">
        <v>27</v>
      </c>
      <c r="N48" s="120">
        <v>44</v>
      </c>
      <c r="O48" s="117">
        <v>71</v>
      </c>
      <c r="P48" s="119">
        <v>10</v>
      </c>
      <c r="Q48" s="120">
        <v>18</v>
      </c>
      <c r="R48" s="117">
        <v>28</v>
      </c>
      <c r="S48" s="119">
        <v>7</v>
      </c>
      <c r="T48" s="120">
        <v>3</v>
      </c>
      <c r="U48" s="117">
        <v>10</v>
      </c>
      <c r="V48" s="119">
        <v>19</v>
      </c>
      <c r="W48" s="120">
        <v>34</v>
      </c>
      <c r="X48" s="117">
        <v>53</v>
      </c>
      <c r="Y48" s="119">
        <v>38</v>
      </c>
      <c r="Z48" s="120">
        <v>84</v>
      </c>
      <c r="AA48" s="117">
        <v>122</v>
      </c>
      <c r="AB48" s="119">
        <v>30</v>
      </c>
      <c r="AC48" s="120">
        <v>62</v>
      </c>
      <c r="AD48" s="117">
        <v>92</v>
      </c>
      <c r="AE48" s="118"/>
      <c r="AF48" s="118"/>
      <c r="AG48" s="133"/>
      <c r="AH48" s="94">
        <v>178</v>
      </c>
      <c r="AI48" s="94">
        <v>412</v>
      </c>
      <c r="AJ48" s="91">
        <v>590</v>
      </c>
    </row>
    <row r="49" spans="1:36" x14ac:dyDescent="0.2">
      <c r="A49" s="97" t="s">
        <v>98</v>
      </c>
      <c r="B49" s="102"/>
      <c r="C49" s="171"/>
      <c r="D49" s="119">
        <v>2</v>
      </c>
      <c r="E49" s="120">
        <v>12</v>
      </c>
      <c r="F49" s="117">
        <v>14</v>
      </c>
      <c r="G49" s="119"/>
      <c r="H49" s="120"/>
      <c r="I49" s="117">
        <v>0</v>
      </c>
      <c r="J49" s="130"/>
      <c r="K49" s="130"/>
      <c r="L49" s="129">
        <v>0</v>
      </c>
      <c r="M49" s="119">
        <v>89</v>
      </c>
      <c r="N49" s="120">
        <v>147</v>
      </c>
      <c r="O49" s="117">
        <v>236</v>
      </c>
      <c r="P49" s="119">
        <v>5</v>
      </c>
      <c r="Q49" s="120">
        <v>19</v>
      </c>
      <c r="R49" s="117">
        <v>24</v>
      </c>
      <c r="S49" s="119">
        <v>1</v>
      </c>
      <c r="T49" s="120"/>
      <c r="U49" s="117">
        <v>1</v>
      </c>
      <c r="V49" s="119"/>
      <c r="W49" s="120"/>
      <c r="X49" s="117">
        <v>0</v>
      </c>
      <c r="Y49" s="119">
        <v>16</v>
      </c>
      <c r="Z49" s="120">
        <v>28</v>
      </c>
      <c r="AA49" s="117">
        <v>44</v>
      </c>
      <c r="AB49" s="119"/>
      <c r="AC49" s="120"/>
      <c r="AD49" s="117">
        <v>0</v>
      </c>
      <c r="AE49" s="118"/>
      <c r="AF49" s="118"/>
      <c r="AG49" s="133"/>
      <c r="AH49" s="94">
        <v>113</v>
      </c>
      <c r="AI49" s="94">
        <v>206</v>
      </c>
      <c r="AJ49" s="91">
        <v>319</v>
      </c>
    </row>
    <row r="50" spans="1:36" x14ac:dyDescent="0.2">
      <c r="A50" s="97" t="s">
        <v>91</v>
      </c>
      <c r="B50" s="102"/>
      <c r="C50" s="171"/>
      <c r="D50" s="119"/>
      <c r="E50" s="120">
        <v>2</v>
      </c>
      <c r="F50" s="117">
        <v>2</v>
      </c>
      <c r="G50" s="119">
        <v>71</v>
      </c>
      <c r="H50" s="120">
        <v>147</v>
      </c>
      <c r="I50" s="117">
        <v>218</v>
      </c>
      <c r="J50" s="130">
        <v>73</v>
      </c>
      <c r="K50" s="130">
        <v>162</v>
      </c>
      <c r="L50" s="129">
        <v>235</v>
      </c>
      <c r="M50" s="119">
        <v>19</v>
      </c>
      <c r="N50" s="120">
        <v>32</v>
      </c>
      <c r="O50" s="117">
        <v>51</v>
      </c>
      <c r="P50" s="119">
        <v>9</v>
      </c>
      <c r="Q50" s="120">
        <v>4</v>
      </c>
      <c r="R50" s="117">
        <v>13</v>
      </c>
      <c r="S50" s="119">
        <v>9</v>
      </c>
      <c r="T50" s="120">
        <v>3</v>
      </c>
      <c r="U50" s="117">
        <v>12</v>
      </c>
      <c r="V50" s="119">
        <v>33</v>
      </c>
      <c r="W50" s="120">
        <v>76</v>
      </c>
      <c r="X50" s="117">
        <v>109</v>
      </c>
      <c r="Y50" s="119"/>
      <c r="Z50" s="120">
        <v>1</v>
      </c>
      <c r="AA50" s="117">
        <v>1</v>
      </c>
      <c r="AB50" s="119">
        <v>94</v>
      </c>
      <c r="AC50" s="120">
        <v>146</v>
      </c>
      <c r="AD50" s="117">
        <v>240</v>
      </c>
      <c r="AE50" s="118"/>
      <c r="AF50" s="118"/>
      <c r="AG50" s="133"/>
      <c r="AH50" s="94">
        <v>308</v>
      </c>
      <c r="AI50" s="94">
        <v>573</v>
      </c>
      <c r="AJ50" s="91">
        <v>881</v>
      </c>
    </row>
    <row r="51" spans="1:36" x14ac:dyDescent="0.2">
      <c r="A51" s="97" t="s">
        <v>99</v>
      </c>
      <c r="B51" s="102"/>
      <c r="C51" s="171"/>
      <c r="D51" s="119"/>
      <c r="E51" s="120"/>
      <c r="F51" s="117">
        <v>0</v>
      </c>
      <c r="G51" s="119"/>
      <c r="H51" s="120">
        <v>4</v>
      </c>
      <c r="I51" s="117">
        <v>4</v>
      </c>
      <c r="J51" s="130"/>
      <c r="K51" s="130">
        <v>5</v>
      </c>
      <c r="L51" s="129">
        <v>5</v>
      </c>
      <c r="M51" s="119"/>
      <c r="N51" s="120"/>
      <c r="O51" s="117">
        <v>0</v>
      </c>
      <c r="P51" s="119"/>
      <c r="Q51" s="120"/>
      <c r="R51" s="117">
        <v>0</v>
      </c>
      <c r="S51" s="119"/>
      <c r="T51" s="120"/>
      <c r="U51" s="117">
        <v>0</v>
      </c>
      <c r="V51" s="119"/>
      <c r="W51" s="120">
        <v>3</v>
      </c>
      <c r="X51" s="117">
        <v>3</v>
      </c>
      <c r="Y51" s="119">
        <v>2</v>
      </c>
      <c r="Z51" s="120"/>
      <c r="AA51" s="117">
        <v>2</v>
      </c>
      <c r="AB51" s="119">
        <v>1</v>
      </c>
      <c r="AC51" s="120">
        <v>17</v>
      </c>
      <c r="AD51" s="117">
        <v>18</v>
      </c>
      <c r="AE51" s="118"/>
      <c r="AF51" s="118"/>
      <c r="AG51" s="133"/>
      <c r="AH51" s="94">
        <v>3</v>
      </c>
      <c r="AI51" s="94">
        <v>29</v>
      </c>
      <c r="AJ51" s="91">
        <v>32</v>
      </c>
    </row>
    <row r="52" spans="1:36" x14ac:dyDescent="0.2">
      <c r="A52" s="97" t="s">
        <v>13</v>
      </c>
      <c r="B52" s="102"/>
      <c r="C52" s="171"/>
      <c r="D52" s="119">
        <v>4</v>
      </c>
      <c r="E52" s="120">
        <v>4</v>
      </c>
      <c r="F52" s="117">
        <v>8</v>
      </c>
      <c r="G52" s="119">
        <v>93</v>
      </c>
      <c r="H52" s="120">
        <v>72</v>
      </c>
      <c r="I52" s="117">
        <v>165</v>
      </c>
      <c r="J52" s="130"/>
      <c r="K52" s="130"/>
      <c r="L52" s="129">
        <v>0</v>
      </c>
      <c r="M52" s="119"/>
      <c r="N52" s="120"/>
      <c r="O52" s="117">
        <v>0</v>
      </c>
      <c r="P52" s="119">
        <v>74</v>
      </c>
      <c r="Q52" s="120">
        <v>34</v>
      </c>
      <c r="R52" s="117">
        <v>108</v>
      </c>
      <c r="S52" s="119">
        <v>36</v>
      </c>
      <c r="T52" s="120">
        <v>32</v>
      </c>
      <c r="U52" s="117">
        <v>68</v>
      </c>
      <c r="V52" s="119">
        <v>63</v>
      </c>
      <c r="W52" s="120">
        <v>66</v>
      </c>
      <c r="X52" s="117">
        <v>129</v>
      </c>
      <c r="Y52" s="119">
        <v>3</v>
      </c>
      <c r="Z52" s="120">
        <v>5</v>
      </c>
      <c r="AA52" s="117">
        <v>8</v>
      </c>
      <c r="AB52" s="119">
        <v>169</v>
      </c>
      <c r="AC52" s="120">
        <v>189</v>
      </c>
      <c r="AD52" s="117">
        <v>358</v>
      </c>
      <c r="AE52" s="118"/>
      <c r="AF52" s="118"/>
      <c r="AG52" s="133"/>
      <c r="AH52" s="94">
        <v>442</v>
      </c>
      <c r="AI52" s="94">
        <v>402</v>
      </c>
      <c r="AJ52" s="91">
        <v>844</v>
      </c>
    </row>
    <row r="53" spans="1:36" x14ac:dyDescent="0.2">
      <c r="A53" s="287" t="s">
        <v>100</v>
      </c>
      <c r="B53" s="329"/>
      <c r="C53" s="90"/>
      <c r="D53" s="91"/>
      <c r="E53" s="117"/>
      <c r="F53" s="117">
        <v>0</v>
      </c>
      <c r="G53" s="91"/>
      <c r="H53" s="117"/>
      <c r="I53" s="117">
        <v>0</v>
      </c>
      <c r="J53" s="130"/>
      <c r="K53" s="130"/>
      <c r="L53" s="129">
        <v>0</v>
      </c>
      <c r="M53" s="91"/>
      <c r="N53" s="117"/>
      <c r="O53" s="117">
        <v>0</v>
      </c>
      <c r="P53" s="91"/>
      <c r="Q53" s="117"/>
      <c r="R53" s="117">
        <v>0</v>
      </c>
      <c r="S53" s="91"/>
      <c r="T53" s="117"/>
      <c r="U53" s="117">
        <v>0</v>
      </c>
      <c r="V53" s="91"/>
      <c r="W53" s="117"/>
      <c r="X53" s="117">
        <v>0</v>
      </c>
      <c r="Y53" s="91"/>
      <c r="Z53" s="117"/>
      <c r="AA53" s="117">
        <v>0</v>
      </c>
      <c r="AB53" s="91"/>
      <c r="AC53" s="117"/>
      <c r="AD53" s="117">
        <v>0</v>
      </c>
      <c r="AE53" s="118"/>
      <c r="AF53" s="118"/>
      <c r="AG53" s="133"/>
      <c r="AH53" s="103">
        <v>0</v>
      </c>
      <c r="AI53" s="103">
        <v>0</v>
      </c>
      <c r="AJ53" s="91">
        <v>0</v>
      </c>
    </row>
    <row r="54" spans="1:36" x14ac:dyDescent="0.2">
      <c r="D54" s="164"/>
      <c r="AB54" s="164"/>
    </row>
    <row r="55" spans="1:36" x14ac:dyDescent="0.2">
      <c r="D55" s="164">
        <f t="shared" ref="D55:AJ55" si="12">D29+D22</f>
        <v>294</v>
      </c>
      <c r="E55" s="164">
        <f t="shared" si="12"/>
        <v>512</v>
      </c>
      <c r="F55" s="164">
        <f t="shared" si="12"/>
        <v>806</v>
      </c>
      <c r="G55" s="164">
        <f t="shared" si="12"/>
        <v>592</v>
      </c>
      <c r="H55" s="164">
        <f t="shared" si="12"/>
        <v>1113</v>
      </c>
      <c r="I55" s="164">
        <f t="shared" si="12"/>
        <v>1705</v>
      </c>
      <c r="J55" s="164">
        <f t="shared" si="12"/>
        <v>502</v>
      </c>
      <c r="K55" s="164">
        <f t="shared" si="12"/>
        <v>1023</v>
      </c>
      <c r="L55" s="164">
        <f t="shared" si="12"/>
        <v>1525</v>
      </c>
      <c r="M55" s="164">
        <f t="shared" si="12"/>
        <v>1363</v>
      </c>
      <c r="N55" s="164">
        <f t="shared" si="12"/>
        <v>2367</v>
      </c>
      <c r="O55" s="164">
        <f t="shared" si="12"/>
        <v>3730</v>
      </c>
      <c r="P55" s="164">
        <f t="shared" si="12"/>
        <v>358</v>
      </c>
      <c r="Q55" s="164">
        <f t="shared" si="12"/>
        <v>516</v>
      </c>
      <c r="R55" s="164">
        <f t="shared" si="12"/>
        <v>874</v>
      </c>
      <c r="S55" s="164">
        <f t="shared" si="12"/>
        <v>385</v>
      </c>
      <c r="T55" s="164">
        <f t="shared" si="12"/>
        <v>645</v>
      </c>
      <c r="U55" s="164">
        <f t="shared" si="12"/>
        <v>1030</v>
      </c>
      <c r="V55" s="164">
        <f t="shared" si="12"/>
        <v>870</v>
      </c>
      <c r="W55" s="164">
        <f t="shared" si="12"/>
        <v>1524</v>
      </c>
      <c r="X55" s="164">
        <f t="shared" si="12"/>
        <v>2394</v>
      </c>
      <c r="Y55" s="164">
        <f t="shared" si="12"/>
        <v>429</v>
      </c>
      <c r="Z55" s="164">
        <f t="shared" si="12"/>
        <v>618</v>
      </c>
      <c r="AA55" s="164">
        <f t="shared" si="12"/>
        <v>1047</v>
      </c>
      <c r="AB55" s="164">
        <f t="shared" si="12"/>
        <v>1617</v>
      </c>
      <c r="AC55" s="164">
        <f t="shared" si="12"/>
        <v>2897</v>
      </c>
      <c r="AD55" s="164">
        <f t="shared" si="12"/>
        <v>4514</v>
      </c>
      <c r="AE55" s="164">
        <f t="shared" si="12"/>
        <v>0</v>
      </c>
      <c r="AF55" s="164">
        <f t="shared" si="12"/>
        <v>1</v>
      </c>
      <c r="AG55" s="164">
        <f t="shared" si="12"/>
        <v>0</v>
      </c>
      <c r="AH55" s="164">
        <f t="shared" si="12"/>
        <v>6417</v>
      </c>
      <c r="AI55" s="164">
        <f t="shared" si="12"/>
        <v>11220</v>
      </c>
      <c r="AJ55" s="164">
        <f t="shared" si="12"/>
        <v>17637</v>
      </c>
    </row>
    <row r="56" spans="1:36" x14ac:dyDescent="0.2">
      <c r="AB56" s="164"/>
    </row>
    <row r="58" spans="1:36" x14ac:dyDescent="0.2">
      <c r="D58" s="327" t="s">
        <v>0</v>
      </c>
      <c r="E58" s="327" t="s">
        <v>1</v>
      </c>
      <c r="F58" s="328"/>
      <c r="G58" s="327" t="s">
        <v>2</v>
      </c>
      <c r="H58" s="328"/>
      <c r="I58" s="327" t="s">
        <v>3</v>
      </c>
      <c r="J58" s="328"/>
      <c r="K58" s="327" t="s">
        <v>4</v>
      </c>
      <c r="L58" s="328"/>
      <c r="M58" s="327" t="s">
        <v>5</v>
      </c>
      <c r="N58" s="328"/>
      <c r="O58" s="327" t="s">
        <v>6</v>
      </c>
      <c r="P58" s="328"/>
      <c r="Q58" s="327" t="s">
        <v>7</v>
      </c>
      <c r="R58" s="328"/>
      <c r="S58" s="327" t="s">
        <v>8</v>
      </c>
      <c r="T58" s="328"/>
      <c r="U58" s="327" t="s">
        <v>9</v>
      </c>
      <c r="V58" s="328"/>
      <c r="W58" s="327" t="s">
        <v>67</v>
      </c>
      <c r="X58" s="328"/>
      <c r="Y58" s="327" t="s">
        <v>10</v>
      </c>
      <c r="Z58" s="327"/>
      <c r="AA58" s="327" t="s">
        <v>25</v>
      </c>
    </row>
    <row r="59" spans="1:36" x14ac:dyDescent="0.2">
      <c r="D59" s="328"/>
      <c r="E59" s="32" t="s">
        <v>28</v>
      </c>
      <c r="F59" s="32" t="s">
        <v>29</v>
      </c>
      <c r="G59" s="32" t="s">
        <v>28</v>
      </c>
      <c r="H59" s="32" t="s">
        <v>29</v>
      </c>
      <c r="I59" s="32" t="s">
        <v>28</v>
      </c>
      <c r="J59" s="32" t="s">
        <v>29</v>
      </c>
      <c r="K59" s="32" t="s">
        <v>28</v>
      </c>
      <c r="L59" s="32" t="s">
        <v>29</v>
      </c>
      <c r="M59" s="32" t="s">
        <v>28</v>
      </c>
      <c r="N59" s="32" t="s">
        <v>29</v>
      </c>
      <c r="O59" s="32" t="s">
        <v>28</v>
      </c>
      <c r="P59" s="32" t="s">
        <v>29</v>
      </c>
      <c r="Q59" s="32" t="s">
        <v>28</v>
      </c>
      <c r="R59" s="32" t="s">
        <v>29</v>
      </c>
      <c r="S59" s="32" t="s">
        <v>28</v>
      </c>
      <c r="T59" s="32" t="s">
        <v>29</v>
      </c>
      <c r="U59" s="32" t="s">
        <v>28</v>
      </c>
      <c r="V59" s="32" t="s">
        <v>29</v>
      </c>
      <c r="W59" s="32" t="s">
        <v>28</v>
      </c>
      <c r="X59" s="32" t="s">
        <v>29</v>
      </c>
      <c r="Y59" s="32" t="s">
        <v>28</v>
      </c>
      <c r="Z59" s="32" t="s">
        <v>29</v>
      </c>
      <c r="AA59" s="327"/>
    </row>
    <row r="60" spans="1:36" x14ac:dyDescent="0.2">
      <c r="A60" s="325" t="s">
        <v>78</v>
      </c>
      <c r="B60" s="333"/>
      <c r="C60" s="172"/>
      <c r="D60" s="29" t="s">
        <v>52</v>
      </c>
      <c r="E60" s="30">
        <v>182</v>
      </c>
      <c r="F60" s="30">
        <v>340</v>
      </c>
      <c r="G60" s="33">
        <v>260</v>
      </c>
      <c r="H60" s="33">
        <v>553</v>
      </c>
      <c r="I60" s="33">
        <v>230</v>
      </c>
      <c r="J60" s="33">
        <v>516</v>
      </c>
      <c r="K60" s="33">
        <v>777</v>
      </c>
      <c r="L60" s="33">
        <v>1398</v>
      </c>
      <c r="M60" s="33">
        <v>142</v>
      </c>
      <c r="N60" s="33">
        <v>275</v>
      </c>
      <c r="O60" s="33">
        <v>180</v>
      </c>
      <c r="P60" s="33">
        <v>392</v>
      </c>
      <c r="Q60" s="33">
        <v>429</v>
      </c>
      <c r="R60" s="33">
        <v>891</v>
      </c>
      <c r="S60" s="33">
        <v>69</v>
      </c>
      <c r="T60" s="33">
        <v>152</v>
      </c>
      <c r="U60" s="33">
        <v>733</v>
      </c>
      <c r="V60" s="33">
        <v>1478</v>
      </c>
      <c r="W60" s="33">
        <v>7</v>
      </c>
      <c r="X60" s="33">
        <v>5</v>
      </c>
      <c r="Y60" s="33">
        <f>E60+G60+I60+K60+M60+O60+Q60+S60+U60+W60</f>
        <v>3009</v>
      </c>
      <c r="Z60" s="33">
        <f>F60+H60+J60+L60+N60+P60+R60+T60+V60+X60</f>
        <v>6000</v>
      </c>
      <c r="AA60" s="33">
        <f>SUM(Y60:Z60)</f>
        <v>9009</v>
      </c>
    </row>
    <row r="61" spans="1:36" x14ac:dyDescent="0.2">
      <c r="A61" s="92" t="s">
        <v>11</v>
      </c>
      <c r="B61" s="93"/>
      <c r="C61" s="173"/>
      <c r="D61" s="31" t="s">
        <v>11</v>
      </c>
      <c r="E61" s="15">
        <v>9</v>
      </c>
      <c r="F61" s="15">
        <v>73</v>
      </c>
      <c r="G61" s="15">
        <v>20</v>
      </c>
      <c r="H61" s="15">
        <v>104</v>
      </c>
      <c r="I61" s="15">
        <v>40</v>
      </c>
      <c r="J61" s="15">
        <v>178</v>
      </c>
      <c r="K61" s="15">
        <v>183</v>
      </c>
      <c r="L61" s="15">
        <v>330</v>
      </c>
      <c r="M61" s="15">
        <v>3</v>
      </c>
      <c r="N61" s="15">
        <v>53</v>
      </c>
      <c r="O61" s="15">
        <v>9</v>
      </c>
      <c r="P61" s="15">
        <v>68</v>
      </c>
      <c r="Q61" s="15">
        <v>48</v>
      </c>
      <c r="R61" s="15">
        <v>209</v>
      </c>
      <c r="S61" s="15">
        <v>9</v>
      </c>
      <c r="T61" s="15">
        <v>45</v>
      </c>
      <c r="U61" s="15">
        <v>97</v>
      </c>
      <c r="V61" s="15">
        <v>429</v>
      </c>
      <c r="W61" s="35"/>
      <c r="X61" s="15">
        <v>1</v>
      </c>
      <c r="Y61" s="33">
        <f t="shared" ref="Y61:Y90" si="13">E61+G61+I61+K61+M61+O61+Q61+S61+U61+W61</f>
        <v>418</v>
      </c>
      <c r="Z61" s="33">
        <f t="shared" ref="Z61:Z90" si="14">F61+H61+J61+L61+N61+P61+R61+T61+V61+X61</f>
        <v>1490</v>
      </c>
      <c r="AA61" s="33">
        <f t="shared" ref="AA61:AA89" si="15">SUM(Y61:Z61)</f>
        <v>1908</v>
      </c>
    </row>
    <row r="62" spans="1:36" x14ac:dyDescent="0.2">
      <c r="A62" s="92" t="s">
        <v>79</v>
      </c>
      <c r="B62" s="93"/>
      <c r="C62" s="173"/>
      <c r="D62" s="31" t="s">
        <v>37</v>
      </c>
      <c r="E62" s="15">
        <v>1</v>
      </c>
      <c r="F62" s="15">
        <v>2</v>
      </c>
      <c r="G62" s="15">
        <v>12</v>
      </c>
      <c r="H62" s="15">
        <v>31</v>
      </c>
      <c r="I62" s="15">
        <v>9</v>
      </c>
      <c r="J62" s="15">
        <v>25</v>
      </c>
      <c r="K62" s="15">
        <v>20</v>
      </c>
      <c r="L62" s="15">
        <v>35</v>
      </c>
      <c r="M62" s="15">
        <v>5</v>
      </c>
      <c r="N62" s="15">
        <v>18</v>
      </c>
      <c r="O62" s="15">
        <v>6</v>
      </c>
      <c r="P62" s="15">
        <v>16</v>
      </c>
      <c r="Q62" s="15">
        <v>15</v>
      </c>
      <c r="R62" s="15">
        <v>35</v>
      </c>
      <c r="S62" s="15">
        <v>1</v>
      </c>
      <c r="T62" s="15">
        <v>2</v>
      </c>
      <c r="U62" s="15">
        <v>35</v>
      </c>
      <c r="V62" s="15">
        <v>40</v>
      </c>
      <c r="W62" s="35"/>
      <c r="X62" s="35"/>
      <c r="Y62" s="33">
        <f t="shared" si="13"/>
        <v>104</v>
      </c>
      <c r="Z62" s="33">
        <f t="shared" si="14"/>
        <v>204</v>
      </c>
      <c r="AA62" s="33">
        <f t="shared" si="15"/>
        <v>308</v>
      </c>
    </row>
    <row r="63" spans="1:36" x14ac:dyDescent="0.2">
      <c r="A63" s="92" t="s">
        <v>26</v>
      </c>
      <c r="B63" s="93"/>
      <c r="C63" s="173"/>
      <c r="D63" s="31" t="s">
        <v>26</v>
      </c>
      <c r="E63" s="15">
        <v>146</v>
      </c>
      <c r="F63" s="15">
        <v>240</v>
      </c>
      <c r="G63" s="15">
        <v>155</v>
      </c>
      <c r="H63" s="15">
        <v>285</v>
      </c>
      <c r="I63" s="15">
        <v>138</v>
      </c>
      <c r="J63" s="15">
        <v>256</v>
      </c>
      <c r="K63" s="15">
        <v>513</v>
      </c>
      <c r="L63" s="15">
        <v>923</v>
      </c>
      <c r="M63" s="15">
        <v>87</v>
      </c>
      <c r="N63" s="15">
        <v>161</v>
      </c>
      <c r="O63" s="15">
        <v>138</v>
      </c>
      <c r="P63" s="15">
        <v>233</v>
      </c>
      <c r="Q63" s="15">
        <v>297</v>
      </c>
      <c r="R63" s="15">
        <v>532</v>
      </c>
      <c r="S63" s="15">
        <v>53</v>
      </c>
      <c r="T63" s="15">
        <v>98</v>
      </c>
      <c r="U63" s="15">
        <v>502</v>
      </c>
      <c r="V63" s="15">
        <v>860</v>
      </c>
      <c r="W63" s="35"/>
      <c r="X63" s="35"/>
      <c r="Y63" s="33">
        <f t="shared" si="13"/>
        <v>2029</v>
      </c>
      <c r="Z63" s="33">
        <f t="shared" si="14"/>
        <v>3588</v>
      </c>
      <c r="AA63" s="33">
        <f t="shared" si="15"/>
        <v>5617</v>
      </c>
    </row>
    <row r="64" spans="1:36" x14ac:dyDescent="0.2">
      <c r="A64" s="92" t="s">
        <v>27</v>
      </c>
      <c r="B64" s="93"/>
      <c r="C64" s="173"/>
      <c r="D64" s="31" t="s">
        <v>27</v>
      </c>
      <c r="E64" s="15">
        <v>25</v>
      </c>
      <c r="F64" s="15">
        <v>22</v>
      </c>
      <c r="G64" s="15">
        <v>71</v>
      </c>
      <c r="H64" s="15">
        <v>130</v>
      </c>
      <c r="I64" s="15">
        <v>37</v>
      </c>
      <c r="J64" s="15">
        <v>43</v>
      </c>
      <c r="K64" s="15">
        <v>55</v>
      </c>
      <c r="L64" s="15">
        <v>98</v>
      </c>
      <c r="M64" s="15">
        <v>47</v>
      </c>
      <c r="N64" s="15">
        <v>41</v>
      </c>
      <c r="O64" s="15">
        <v>27</v>
      </c>
      <c r="P64" s="15">
        <v>74</v>
      </c>
      <c r="Q64" s="15">
        <v>69</v>
      </c>
      <c r="R64" s="15">
        <v>114</v>
      </c>
      <c r="S64" s="15">
        <v>6</v>
      </c>
      <c r="T64" s="15">
        <v>7</v>
      </c>
      <c r="U64" s="15">
        <v>98</v>
      </c>
      <c r="V64" s="15">
        <v>145</v>
      </c>
      <c r="W64" s="35"/>
      <c r="X64" s="35"/>
      <c r="Y64" s="33">
        <f t="shared" si="13"/>
        <v>435</v>
      </c>
      <c r="Z64" s="33">
        <f t="shared" si="14"/>
        <v>674</v>
      </c>
      <c r="AA64" s="33">
        <f t="shared" si="15"/>
        <v>1109</v>
      </c>
    </row>
    <row r="65" spans="1:27" x14ac:dyDescent="0.2">
      <c r="A65" s="290" t="s">
        <v>80</v>
      </c>
      <c r="B65" s="334"/>
      <c r="C65" s="174"/>
      <c r="D65" s="31" t="s">
        <v>12</v>
      </c>
      <c r="E65" s="35">
        <v>1</v>
      </c>
      <c r="F65" s="15">
        <v>2</v>
      </c>
      <c r="G65" s="35">
        <v>2</v>
      </c>
      <c r="H65" s="15">
        <v>1</v>
      </c>
      <c r="I65" s="15">
        <v>6</v>
      </c>
      <c r="J65" s="15">
        <v>14</v>
      </c>
      <c r="K65" s="15">
        <v>6</v>
      </c>
      <c r="L65" s="15">
        <v>12</v>
      </c>
      <c r="M65" s="15"/>
      <c r="N65" s="15">
        <v>2</v>
      </c>
      <c r="O65" s="35"/>
      <c r="P65" s="35">
        <v>1</v>
      </c>
      <c r="Q65" s="15"/>
      <c r="R65" s="15">
        <v>1</v>
      </c>
      <c r="S65" s="35"/>
      <c r="T65" s="35"/>
      <c r="U65" s="15">
        <v>1</v>
      </c>
      <c r="V65" s="15">
        <v>4</v>
      </c>
      <c r="W65" s="35"/>
      <c r="X65" s="35"/>
      <c r="Y65" s="33">
        <f t="shared" si="13"/>
        <v>16</v>
      </c>
      <c r="Z65" s="33">
        <f t="shared" si="14"/>
        <v>37</v>
      </c>
      <c r="AA65" s="33">
        <f t="shared" si="15"/>
        <v>53</v>
      </c>
    </row>
    <row r="66" spans="1:27" x14ac:dyDescent="0.2">
      <c r="A66" s="290" t="s">
        <v>13</v>
      </c>
      <c r="B66" s="334"/>
      <c r="C66" s="174"/>
      <c r="D66" s="31" t="s">
        <v>13</v>
      </c>
      <c r="E66" s="30"/>
      <c r="F66" s="30">
        <v>1</v>
      </c>
      <c r="G66" s="35"/>
      <c r="H66" s="15">
        <v>2</v>
      </c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4">
        <v>7</v>
      </c>
      <c r="X66" s="15">
        <v>4</v>
      </c>
      <c r="Y66" s="33">
        <f t="shared" si="13"/>
        <v>7</v>
      </c>
      <c r="Z66" s="33">
        <f t="shared" si="14"/>
        <v>7</v>
      </c>
      <c r="AA66" s="33">
        <f t="shared" si="15"/>
        <v>14</v>
      </c>
    </row>
    <row r="67" spans="1:27" x14ac:dyDescent="0.2">
      <c r="A67" s="330" t="s">
        <v>82</v>
      </c>
      <c r="B67" s="332"/>
      <c r="C67" s="175"/>
      <c r="D67" s="29" t="s">
        <v>56</v>
      </c>
      <c r="E67" s="30">
        <v>14</v>
      </c>
      <c r="F67" s="30">
        <v>38</v>
      </c>
      <c r="G67" s="30">
        <v>14</v>
      </c>
      <c r="H67" s="30">
        <v>70</v>
      </c>
      <c r="I67" s="30">
        <v>20</v>
      </c>
      <c r="J67" s="30">
        <v>40</v>
      </c>
      <c r="K67" s="30">
        <v>84</v>
      </c>
      <c r="L67" s="30">
        <v>136</v>
      </c>
      <c r="M67" s="30">
        <v>10</v>
      </c>
      <c r="N67" s="30">
        <v>25</v>
      </c>
      <c r="O67" s="30">
        <v>7</v>
      </c>
      <c r="P67" s="30">
        <v>20</v>
      </c>
      <c r="Q67" s="30">
        <v>32</v>
      </c>
      <c r="R67" s="30">
        <v>118</v>
      </c>
      <c r="S67" s="30">
        <v>3</v>
      </c>
      <c r="T67" s="30">
        <v>16</v>
      </c>
      <c r="U67" s="30">
        <v>74</v>
      </c>
      <c r="V67" s="30">
        <v>281</v>
      </c>
      <c r="W67" s="35"/>
      <c r="X67" s="35"/>
      <c r="Y67" s="33">
        <f t="shared" si="13"/>
        <v>258</v>
      </c>
      <c r="Z67" s="33">
        <f t="shared" si="14"/>
        <v>744</v>
      </c>
      <c r="AA67" s="33">
        <f t="shared" si="15"/>
        <v>1002</v>
      </c>
    </row>
    <row r="68" spans="1:27" ht="12.75" customHeight="1" x14ac:dyDescent="0.2">
      <c r="A68" s="293" t="s">
        <v>83</v>
      </c>
      <c r="B68" s="96" t="s">
        <v>84</v>
      </c>
      <c r="C68" s="176"/>
      <c r="D68" s="31" t="s">
        <v>38</v>
      </c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3">
        <f t="shared" si="13"/>
        <v>0</v>
      </c>
      <c r="Z68" s="33">
        <f t="shared" si="14"/>
        <v>0</v>
      </c>
      <c r="AA68" s="36">
        <f t="shared" si="15"/>
        <v>0</v>
      </c>
    </row>
    <row r="69" spans="1:27" x14ac:dyDescent="0.2">
      <c r="A69" s="294"/>
      <c r="B69" s="96" t="s">
        <v>85</v>
      </c>
      <c r="C69" s="176"/>
      <c r="D69" s="31" t="s">
        <v>14</v>
      </c>
      <c r="E69" s="15">
        <v>6</v>
      </c>
      <c r="F69" s="15">
        <v>2</v>
      </c>
      <c r="G69" s="15">
        <v>4</v>
      </c>
      <c r="H69" s="15">
        <v>3</v>
      </c>
      <c r="I69" s="15">
        <v>2</v>
      </c>
      <c r="J69" s="15">
        <v>4</v>
      </c>
      <c r="K69" s="15">
        <v>16</v>
      </c>
      <c r="L69" s="15">
        <v>26</v>
      </c>
      <c r="M69" s="15">
        <v>1</v>
      </c>
      <c r="N69" s="15">
        <v>8</v>
      </c>
      <c r="O69" s="15">
        <v>7</v>
      </c>
      <c r="P69" s="15">
        <v>4</v>
      </c>
      <c r="Q69" s="15">
        <v>4</v>
      </c>
      <c r="R69" s="15">
        <v>8</v>
      </c>
      <c r="S69" s="15">
        <v>1</v>
      </c>
      <c r="T69" s="15">
        <v>3</v>
      </c>
      <c r="U69" s="15">
        <v>20</v>
      </c>
      <c r="V69" s="15">
        <v>38</v>
      </c>
      <c r="W69" s="35"/>
      <c r="X69" s="35"/>
      <c r="Y69" s="33">
        <f t="shared" si="13"/>
        <v>61</v>
      </c>
      <c r="Z69" s="33">
        <f t="shared" si="14"/>
        <v>96</v>
      </c>
      <c r="AA69" s="33">
        <f t="shared" si="15"/>
        <v>157</v>
      </c>
    </row>
    <row r="70" spans="1:27" x14ac:dyDescent="0.2">
      <c r="A70" s="294"/>
      <c r="B70" s="96" t="s">
        <v>86</v>
      </c>
      <c r="C70" s="176"/>
      <c r="D70" s="31" t="s">
        <v>39</v>
      </c>
      <c r="E70" s="15">
        <v>2</v>
      </c>
      <c r="F70" s="15">
        <v>10</v>
      </c>
      <c r="G70" s="35">
        <v>1</v>
      </c>
      <c r="H70" s="15">
        <v>6</v>
      </c>
      <c r="I70" s="15"/>
      <c r="J70" s="15">
        <v>19</v>
      </c>
      <c r="K70" s="15">
        <v>51</v>
      </c>
      <c r="L70" s="15">
        <v>84</v>
      </c>
      <c r="M70" s="15">
        <v>1</v>
      </c>
      <c r="N70" s="15">
        <v>7</v>
      </c>
      <c r="O70" s="15"/>
      <c r="P70" s="15">
        <v>7</v>
      </c>
      <c r="Q70" s="15">
        <v>14</v>
      </c>
      <c r="R70" s="15">
        <v>48</v>
      </c>
      <c r="S70" s="35"/>
      <c r="T70" s="15"/>
      <c r="U70" s="15">
        <v>21</v>
      </c>
      <c r="V70" s="15">
        <v>87</v>
      </c>
      <c r="W70" s="35"/>
      <c r="X70" s="35"/>
      <c r="Y70" s="33">
        <f t="shared" si="13"/>
        <v>90</v>
      </c>
      <c r="Z70" s="33">
        <f t="shared" si="14"/>
        <v>268</v>
      </c>
      <c r="AA70" s="33">
        <f t="shared" si="15"/>
        <v>358</v>
      </c>
    </row>
    <row r="71" spans="1:27" x14ac:dyDescent="0.2">
      <c r="A71" s="294"/>
      <c r="B71" s="96" t="s">
        <v>87</v>
      </c>
      <c r="C71" s="176"/>
      <c r="D71" s="31" t="s">
        <v>40</v>
      </c>
      <c r="E71" s="15"/>
      <c r="F71" s="15">
        <v>4</v>
      </c>
      <c r="G71" s="15">
        <v>7</v>
      </c>
      <c r="H71" s="15">
        <v>48</v>
      </c>
      <c r="I71" s="35"/>
      <c r="J71" s="35"/>
      <c r="K71" s="15">
        <v>3</v>
      </c>
      <c r="L71" s="15">
        <v>4</v>
      </c>
      <c r="M71" s="15">
        <v>1</v>
      </c>
      <c r="N71" s="15">
        <v>2</v>
      </c>
      <c r="O71" s="15"/>
      <c r="P71" s="15">
        <v>1</v>
      </c>
      <c r="Q71" s="35"/>
      <c r="R71" s="35"/>
      <c r="S71" s="35"/>
      <c r="T71" s="15">
        <v>2</v>
      </c>
      <c r="U71" s="15">
        <v>3</v>
      </c>
      <c r="V71" s="15">
        <v>7</v>
      </c>
      <c r="W71" s="35"/>
      <c r="X71" s="35"/>
      <c r="Y71" s="33">
        <f t="shared" si="13"/>
        <v>14</v>
      </c>
      <c r="Z71" s="33">
        <f t="shared" si="14"/>
        <v>68</v>
      </c>
      <c r="AA71" s="33">
        <f t="shared" si="15"/>
        <v>82</v>
      </c>
    </row>
    <row r="72" spans="1:27" x14ac:dyDescent="0.2">
      <c r="A72" s="294"/>
      <c r="B72" s="96" t="s">
        <v>88</v>
      </c>
      <c r="C72" s="176"/>
      <c r="D72" s="31" t="s">
        <v>41</v>
      </c>
      <c r="E72" s="15">
        <v>2</v>
      </c>
      <c r="F72" s="15">
        <v>5</v>
      </c>
      <c r="G72" s="15"/>
      <c r="H72" s="15">
        <v>5</v>
      </c>
      <c r="I72" s="35"/>
      <c r="J72" s="35"/>
      <c r="K72" s="15">
        <v>5</v>
      </c>
      <c r="L72" s="15">
        <v>7</v>
      </c>
      <c r="M72" s="35">
        <v>1</v>
      </c>
      <c r="N72" s="35">
        <v>4</v>
      </c>
      <c r="O72" s="35"/>
      <c r="P72" s="15">
        <v>6</v>
      </c>
      <c r="Q72" s="35"/>
      <c r="R72" s="15"/>
      <c r="S72" s="15">
        <v>1</v>
      </c>
      <c r="T72" s="15">
        <v>5</v>
      </c>
      <c r="U72" s="15">
        <v>3</v>
      </c>
      <c r="V72" s="15">
        <v>34</v>
      </c>
      <c r="W72" s="35"/>
      <c r="X72" s="35"/>
      <c r="Y72" s="33">
        <f t="shared" si="13"/>
        <v>12</v>
      </c>
      <c r="Z72" s="33">
        <f t="shared" si="14"/>
        <v>66</v>
      </c>
      <c r="AA72" s="33">
        <f t="shared" si="15"/>
        <v>78</v>
      </c>
    </row>
    <row r="73" spans="1:27" x14ac:dyDescent="0.2">
      <c r="A73" s="294"/>
      <c r="B73" s="96" t="s">
        <v>89</v>
      </c>
      <c r="C73" s="176"/>
      <c r="D73" s="31" t="s">
        <v>42</v>
      </c>
      <c r="E73" s="15">
        <v>4</v>
      </c>
      <c r="F73" s="15">
        <v>14</v>
      </c>
      <c r="G73" s="15">
        <v>2</v>
      </c>
      <c r="H73" s="15">
        <v>8</v>
      </c>
      <c r="I73" s="15">
        <v>4</v>
      </c>
      <c r="J73" s="15">
        <v>11</v>
      </c>
      <c r="K73" s="15">
        <v>9</v>
      </c>
      <c r="L73" s="15">
        <v>15</v>
      </c>
      <c r="M73" s="15"/>
      <c r="N73" s="15">
        <v>2</v>
      </c>
      <c r="O73" s="35"/>
      <c r="P73" s="15">
        <v>2</v>
      </c>
      <c r="Q73" s="15">
        <v>4</v>
      </c>
      <c r="R73" s="15">
        <v>19</v>
      </c>
      <c r="S73" s="15"/>
      <c r="T73" s="15">
        <v>6</v>
      </c>
      <c r="U73" s="15">
        <v>6</v>
      </c>
      <c r="V73" s="15">
        <v>41</v>
      </c>
      <c r="W73" s="35"/>
      <c r="X73" s="35"/>
      <c r="Y73" s="33">
        <f t="shared" si="13"/>
        <v>29</v>
      </c>
      <c r="Z73" s="33">
        <f t="shared" si="14"/>
        <v>118</v>
      </c>
      <c r="AA73" s="33">
        <f t="shared" si="15"/>
        <v>147</v>
      </c>
    </row>
    <row r="74" spans="1:27" x14ac:dyDescent="0.2">
      <c r="A74" s="294"/>
      <c r="B74" s="96" t="s">
        <v>90</v>
      </c>
      <c r="C74" s="176"/>
      <c r="D74" s="31" t="s">
        <v>59</v>
      </c>
      <c r="E74" s="35"/>
      <c r="F74" s="35">
        <v>2</v>
      </c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>
        <v>1</v>
      </c>
      <c r="T74" s="35"/>
      <c r="U74" s="35"/>
      <c r="V74" s="35"/>
      <c r="W74" s="35"/>
      <c r="X74" s="35"/>
      <c r="Y74" s="33">
        <f t="shared" si="13"/>
        <v>1</v>
      </c>
      <c r="Z74" s="33">
        <f t="shared" si="14"/>
        <v>2</v>
      </c>
      <c r="AA74" s="36">
        <v>0</v>
      </c>
    </row>
    <row r="75" spans="1:27" x14ac:dyDescent="0.2">
      <c r="A75" s="294"/>
      <c r="B75" s="96" t="s">
        <v>91</v>
      </c>
      <c r="C75" s="176"/>
      <c r="D75" s="31" t="s">
        <v>15</v>
      </c>
      <c r="E75" s="35"/>
      <c r="F75" s="15">
        <v>1</v>
      </c>
      <c r="G75" s="35"/>
      <c r="H75" s="35"/>
      <c r="I75" s="15">
        <v>14</v>
      </c>
      <c r="J75" s="15">
        <v>6</v>
      </c>
      <c r="K75" s="35"/>
      <c r="L75" s="35"/>
      <c r="M75" s="15">
        <v>6</v>
      </c>
      <c r="N75" s="15">
        <v>2</v>
      </c>
      <c r="O75" s="15"/>
      <c r="P75" s="15"/>
      <c r="Q75" s="15">
        <v>10</v>
      </c>
      <c r="R75" s="15">
        <v>43</v>
      </c>
      <c r="S75" s="35"/>
      <c r="T75" s="35"/>
      <c r="U75" s="15">
        <v>21</v>
      </c>
      <c r="V75" s="15">
        <v>74</v>
      </c>
      <c r="W75" s="35"/>
      <c r="X75" s="35"/>
      <c r="Y75" s="33">
        <f t="shared" si="13"/>
        <v>51</v>
      </c>
      <c r="Z75" s="33">
        <f t="shared" si="14"/>
        <v>126</v>
      </c>
      <c r="AA75" s="33">
        <f t="shared" si="15"/>
        <v>177</v>
      </c>
    </row>
    <row r="76" spans="1:27" x14ac:dyDescent="0.2">
      <c r="A76" s="295"/>
      <c r="B76" s="96" t="s">
        <v>13</v>
      </c>
      <c r="C76" s="176"/>
      <c r="D76" s="31" t="s">
        <v>13</v>
      </c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3">
        <f t="shared" si="13"/>
        <v>0</v>
      </c>
      <c r="Z76" s="33">
        <f t="shared" si="14"/>
        <v>0</v>
      </c>
      <c r="AA76" s="36">
        <f t="shared" si="15"/>
        <v>0</v>
      </c>
    </row>
    <row r="77" spans="1:27" x14ac:dyDescent="0.2">
      <c r="A77" s="330" t="s">
        <v>92</v>
      </c>
      <c r="B77" s="332"/>
      <c r="C77" s="175"/>
      <c r="D77" s="29" t="s">
        <v>57</v>
      </c>
      <c r="E77" s="30">
        <v>98</v>
      </c>
      <c r="F77" s="30">
        <v>134</v>
      </c>
      <c r="G77" s="30">
        <v>318</v>
      </c>
      <c r="H77" s="30">
        <v>490</v>
      </c>
      <c r="I77" s="30">
        <v>252</v>
      </c>
      <c r="J77" s="30">
        <v>467</v>
      </c>
      <c r="K77" s="30">
        <v>502</v>
      </c>
      <c r="L77" s="30">
        <v>833</v>
      </c>
      <c r="M77" s="30">
        <v>206</v>
      </c>
      <c r="N77" s="30">
        <v>216</v>
      </c>
      <c r="O77" s="30">
        <v>198</v>
      </c>
      <c r="P77" s="30">
        <v>233</v>
      </c>
      <c r="Q77" s="30">
        <v>409</v>
      </c>
      <c r="R77" s="30">
        <v>515</v>
      </c>
      <c r="S77" s="30">
        <v>357</v>
      </c>
      <c r="T77" s="30">
        <v>450</v>
      </c>
      <c r="U77" s="30">
        <v>810</v>
      </c>
      <c r="V77" s="30">
        <v>1138</v>
      </c>
      <c r="W77" s="35"/>
      <c r="X77" s="35"/>
      <c r="Y77" s="33">
        <f t="shared" si="13"/>
        <v>3150</v>
      </c>
      <c r="Z77" s="33">
        <f t="shared" si="14"/>
        <v>4476</v>
      </c>
      <c r="AA77" s="33">
        <f t="shared" si="15"/>
        <v>7626</v>
      </c>
    </row>
    <row r="78" spans="1:27" x14ac:dyDescent="0.2">
      <c r="A78" s="97" t="s">
        <v>16</v>
      </c>
      <c r="B78" s="98"/>
      <c r="C78" s="177"/>
      <c r="D78" s="31" t="s">
        <v>16</v>
      </c>
      <c r="E78" s="15">
        <v>1</v>
      </c>
      <c r="F78" s="15">
        <v>1</v>
      </c>
      <c r="G78" s="15">
        <v>2</v>
      </c>
      <c r="H78" s="15">
        <v>1</v>
      </c>
      <c r="I78" s="15">
        <v>37</v>
      </c>
      <c r="J78" s="15">
        <v>32</v>
      </c>
      <c r="K78" s="15">
        <v>19</v>
      </c>
      <c r="L78" s="15">
        <v>31</v>
      </c>
      <c r="M78" s="15">
        <v>4</v>
      </c>
      <c r="N78" s="15">
        <v>1</v>
      </c>
      <c r="O78" s="15">
        <v>7</v>
      </c>
      <c r="P78" s="15">
        <v>16</v>
      </c>
      <c r="Q78" s="15">
        <v>12</v>
      </c>
      <c r="R78" s="15">
        <v>6</v>
      </c>
      <c r="S78" s="15">
        <v>21</v>
      </c>
      <c r="T78" s="15">
        <v>8</v>
      </c>
      <c r="U78" s="15">
        <v>51</v>
      </c>
      <c r="V78" s="15">
        <v>65</v>
      </c>
      <c r="W78" s="35"/>
      <c r="X78" s="35"/>
      <c r="Y78" s="33">
        <f t="shared" si="13"/>
        <v>154</v>
      </c>
      <c r="Z78" s="33">
        <f t="shared" si="14"/>
        <v>161</v>
      </c>
      <c r="AA78" s="33">
        <f t="shared" si="15"/>
        <v>315</v>
      </c>
    </row>
    <row r="79" spans="1:27" x14ac:dyDescent="0.2">
      <c r="A79" s="97" t="s">
        <v>17</v>
      </c>
      <c r="B79" s="102"/>
      <c r="C79" s="178"/>
      <c r="D79" s="31" t="s">
        <v>17</v>
      </c>
      <c r="E79" s="15">
        <v>7</v>
      </c>
      <c r="F79" s="15">
        <v>6</v>
      </c>
      <c r="G79" s="15">
        <v>15</v>
      </c>
      <c r="H79" s="15">
        <v>14</v>
      </c>
      <c r="I79" s="15">
        <v>25</v>
      </c>
      <c r="J79" s="15">
        <v>20</v>
      </c>
      <c r="K79" s="15">
        <v>90</v>
      </c>
      <c r="L79" s="15">
        <v>150</v>
      </c>
      <c r="M79" s="15">
        <v>9</v>
      </c>
      <c r="N79" s="15">
        <v>4</v>
      </c>
      <c r="O79" s="15">
        <v>29</v>
      </c>
      <c r="P79" s="15">
        <v>22</v>
      </c>
      <c r="Q79" s="15">
        <v>28</v>
      </c>
      <c r="R79" s="15">
        <v>22</v>
      </c>
      <c r="S79" s="15">
        <v>31</v>
      </c>
      <c r="T79" s="15">
        <v>21</v>
      </c>
      <c r="U79" s="15">
        <v>66</v>
      </c>
      <c r="V79" s="15">
        <v>79</v>
      </c>
      <c r="W79" s="35"/>
      <c r="X79" s="35"/>
      <c r="Y79" s="33">
        <f t="shared" si="13"/>
        <v>300</v>
      </c>
      <c r="Z79" s="33">
        <f t="shared" si="14"/>
        <v>338</v>
      </c>
      <c r="AA79" s="33">
        <f t="shared" si="15"/>
        <v>638</v>
      </c>
    </row>
    <row r="80" spans="1:27" x14ac:dyDescent="0.2">
      <c r="A80" s="97" t="s">
        <v>18</v>
      </c>
      <c r="B80" s="102"/>
      <c r="C80" s="178"/>
      <c r="D80" s="31" t="s">
        <v>18</v>
      </c>
      <c r="E80" s="15">
        <v>30</v>
      </c>
      <c r="F80" s="15">
        <v>27</v>
      </c>
      <c r="G80" s="15">
        <v>47</v>
      </c>
      <c r="H80" s="15">
        <v>57</v>
      </c>
      <c r="I80" s="15">
        <v>40</v>
      </c>
      <c r="J80" s="15">
        <v>34</v>
      </c>
      <c r="K80" s="15">
        <v>111</v>
      </c>
      <c r="L80" s="15">
        <v>183</v>
      </c>
      <c r="M80" s="15">
        <v>26</v>
      </c>
      <c r="N80" s="15">
        <v>30</v>
      </c>
      <c r="O80" s="15">
        <v>50</v>
      </c>
      <c r="P80" s="15">
        <v>62</v>
      </c>
      <c r="Q80" s="15">
        <v>110</v>
      </c>
      <c r="R80" s="15">
        <v>90</v>
      </c>
      <c r="S80" s="15">
        <v>87</v>
      </c>
      <c r="T80" s="15">
        <v>99</v>
      </c>
      <c r="U80" s="15">
        <v>150</v>
      </c>
      <c r="V80" s="15">
        <v>169</v>
      </c>
      <c r="W80" s="35"/>
      <c r="X80" s="35"/>
      <c r="Y80" s="33">
        <f t="shared" si="13"/>
        <v>651</v>
      </c>
      <c r="Z80" s="33">
        <f t="shared" si="14"/>
        <v>751</v>
      </c>
      <c r="AA80" s="33">
        <f t="shared" si="15"/>
        <v>1402</v>
      </c>
    </row>
    <row r="81" spans="1:27" x14ac:dyDescent="0.2">
      <c r="A81" s="97" t="s">
        <v>93</v>
      </c>
      <c r="B81" s="102"/>
      <c r="C81" s="178"/>
      <c r="D81" s="31" t="s">
        <v>19</v>
      </c>
      <c r="E81" s="15">
        <v>20</v>
      </c>
      <c r="F81" s="15">
        <v>24</v>
      </c>
      <c r="G81" s="15">
        <v>48</v>
      </c>
      <c r="H81" s="15">
        <v>32</v>
      </c>
      <c r="I81" s="15">
        <v>14</v>
      </c>
      <c r="J81" s="15">
        <v>24</v>
      </c>
      <c r="K81" s="15">
        <v>71</v>
      </c>
      <c r="L81" s="15">
        <v>119</v>
      </c>
      <c r="M81" s="15">
        <v>42</v>
      </c>
      <c r="N81" s="15">
        <v>48</v>
      </c>
      <c r="O81" s="15">
        <v>35</v>
      </c>
      <c r="P81" s="15">
        <v>26</v>
      </c>
      <c r="Q81" s="15">
        <v>44</v>
      </c>
      <c r="R81" s="15">
        <v>39</v>
      </c>
      <c r="S81" s="15">
        <v>41</v>
      </c>
      <c r="T81" s="15">
        <v>17</v>
      </c>
      <c r="U81" s="15">
        <v>136</v>
      </c>
      <c r="V81" s="15">
        <v>203</v>
      </c>
      <c r="W81" s="35"/>
      <c r="X81" s="35"/>
      <c r="Y81" s="33">
        <f t="shared" si="13"/>
        <v>451</v>
      </c>
      <c r="Z81" s="33">
        <f t="shared" si="14"/>
        <v>532</v>
      </c>
      <c r="AA81" s="33">
        <f t="shared" si="15"/>
        <v>983</v>
      </c>
    </row>
    <row r="82" spans="1:27" x14ac:dyDescent="0.2">
      <c r="A82" s="97" t="s">
        <v>94</v>
      </c>
      <c r="B82" s="102"/>
      <c r="C82" s="178"/>
      <c r="D82" s="31" t="s">
        <v>20</v>
      </c>
      <c r="E82" s="15">
        <v>7</v>
      </c>
      <c r="F82" s="15">
        <v>12</v>
      </c>
      <c r="G82" s="15">
        <v>13</v>
      </c>
      <c r="H82" s="15">
        <v>36</v>
      </c>
      <c r="I82" s="15">
        <v>43</v>
      </c>
      <c r="J82" s="15">
        <v>102</v>
      </c>
      <c r="K82" s="15">
        <v>49</v>
      </c>
      <c r="L82" s="15">
        <v>82</v>
      </c>
      <c r="M82" s="15">
        <v>19</v>
      </c>
      <c r="N82" s="15">
        <v>39</v>
      </c>
      <c r="O82" s="15">
        <v>13</v>
      </c>
      <c r="P82" s="15">
        <v>39</v>
      </c>
      <c r="Q82" s="15">
        <v>100</v>
      </c>
      <c r="R82" s="15">
        <v>164</v>
      </c>
      <c r="S82" s="15">
        <v>43</v>
      </c>
      <c r="T82" s="15">
        <v>59</v>
      </c>
      <c r="U82" s="15">
        <v>70</v>
      </c>
      <c r="V82" s="15">
        <v>143</v>
      </c>
      <c r="W82" s="35"/>
      <c r="X82" s="35"/>
      <c r="Y82" s="33">
        <f t="shared" si="13"/>
        <v>357</v>
      </c>
      <c r="Z82" s="33">
        <f t="shared" si="14"/>
        <v>676</v>
      </c>
      <c r="AA82" s="33">
        <f t="shared" si="15"/>
        <v>1033</v>
      </c>
    </row>
    <row r="83" spans="1:27" x14ac:dyDescent="0.2">
      <c r="A83" s="97" t="s">
        <v>95</v>
      </c>
      <c r="B83" s="102"/>
      <c r="C83" s="178"/>
      <c r="D83" s="31" t="s">
        <v>21</v>
      </c>
      <c r="E83" s="15">
        <v>3</v>
      </c>
      <c r="F83" s="15">
        <v>3</v>
      </c>
      <c r="G83" s="15">
        <v>9</v>
      </c>
      <c r="H83" s="15">
        <v>54</v>
      </c>
      <c r="I83" s="35"/>
      <c r="J83" s="35"/>
      <c r="K83" s="15">
        <v>13</v>
      </c>
      <c r="L83" s="15">
        <v>21</v>
      </c>
      <c r="M83" s="15">
        <v>3</v>
      </c>
      <c r="N83" s="15">
        <v>8</v>
      </c>
      <c r="O83" s="15">
        <v>4</v>
      </c>
      <c r="P83" s="15">
        <v>10</v>
      </c>
      <c r="Q83" s="35"/>
      <c r="R83" s="15">
        <v>4</v>
      </c>
      <c r="S83" s="15">
        <v>37</v>
      </c>
      <c r="T83" s="15">
        <v>42</v>
      </c>
      <c r="U83" s="15">
        <v>15</v>
      </c>
      <c r="V83" s="15">
        <v>18</v>
      </c>
      <c r="W83" s="35"/>
      <c r="X83" s="35"/>
      <c r="Y83" s="33">
        <f t="shared" si="13"/>
        <v>84</v>
      </c>
      <c r="Z83" s="33">
        <f t="shared" si="14"/>
        <v>160</v>
      </c>
      <c r="AA83" s="33">
        <f t="shared" si="15"/>
        <v>244</v>
      </c>
    </row>
    <row r="84" spans="1:27" x14ac:dyDescent="0.2">
      <c r="A84" s="97" t="s">
        <v>96</v>
      </c>
      <c r="B84" s="102"/>
      <c r="C84" s="178"/>
      <c r="D84" s="31" t="s">
        <v>22</v>
      </c>
      <c r="E84" s="15">
        <v>9</v>
      </c>
      <c r="F84" s="15">
        <v>11</v>
      </c>
      <c r="G84" s="15">
        <v>8</v>
      </c>
      <c r="H84" s="15">
        <v>26</v>
      </c>
      <c r="I84" s="35"/>
      <c r="J84" s="35"/>
      <c r="K84" s="15">
        <v>14</v>
      </c>
      <c r="L84" s="15">
        <v>24</v>
      </c>
      <c r="M84" s="15">
        <v>5</v>
      </c>
      <c r="N84" s="15">
        <v>11</v>
      </c>
      <c r="O84" s="15">
        <v>7</v>
      </c>
      <c r="P84" s="15">
        <v>20</v>
      </c>
      <c r="Q84" s="15"/>
      <c r="R84" s="15">
        <v>11</v>
      </c>
      <c r="S84" s="15">
        <v>38</v>
      </c>
      <c r="T84" s="15">
        <v>86</v>
      </c>
      <c r="U84" s="15">
        <v>28</v>
      </c>
      <c r="V84" s="15">
        <v>47</v>
      </c>
      <c r="W84" s="35"/>
      <c r="X84" s="35"/>
      <c r="Y84" s="33">
        <f t="shared" si="13"/>
        <v>109</v>
      </c>
      <c r="Z84" s="33">
        <f t="shared" si="14"/>
        <v>236</v>
      </c>
      <c r="AA84" s="33">
        <f t="shared" si="15"/>
        <v>345</v>
      </c>
    </row>
    <row r="85" spans="1:27" x14ac:dyDescent="0.2">
      <c r="A85" s="97" t="s">
        <v>97</v>
      </c>
      <c r="B85" s="102"/>
      <c r="C85" s="178"/>
      <c r="D85" s="31" t="s">
        <v>23</v>
      </c>
      <c r="E85" s="15">
        <v>15</v>
      </c>
      <c r="F85" s="15">
        <v>32</v>
      </c>
      <c r="G85" s="15">
        <v>12</v>
      </c>
      <c r="H85" s="15">
        <v>47</v>
      </c>
      <c r="I85" s="15">
        <v>20</v>
      </c>
      <c r="J85" s="15">
        <v>88</v>
      </c>
      <c r="K85" s="15">
        <v>27</v>
      </c>
      <c r="L85" s="15">
        <v>44</v>
      </c>
      <c r="M85" s="15">
        <v>10</v>
      </c>
      <c r="N85" s="15">
        <v>18</v>
      </c>
      <c r="O85" s="15">
        <v>7</v>
      </c>
      <c r="P85" s="15">
        <v>3</v>
      </c>
      <c r="Q85" s="15">
        <v>19</v>
      </c>
      <c r="R85" s="15">
        <v>34</v>
      </c>
      <c r="S85" s="15">
        <v>38</v>
      </c>
      <c r="T85" s="15">
        <v>84</v>
      </c>
      <c r="U85" s="15">
        <v>30</v>
      </c>
      <c r="V85" s="15">
        <v>62</v>
      </c>
      <c r="W85" s="35"/>
      <c r="X85" s="35"/>
      <c r="Y85" s="33">
        <f t="shared" si="13"/>
        <v>178</v>
      </c>
      <c r="Z85" s="33">
        <f t="shared" si="14"/>
        <v>412</v>
      </c>
      <c r="AA85" s="33">
        <f t="shared" si="15"/>
        <v>590</v>
      </c>
    </row>
    <row r="86" spans="1:27" x14ac:dyDescent="0.2">
      <c r="A86" s="97" t="s">
        <v>98</v>
      </c>
      <c r="B86" s="102"/>
      <c r="C86" s="178"/>
      <c r="D86" s="31" t="s">
        <v>60</v>
      </c>
      <c r="E86" s="15">
        <v>2</v>
      </c>
      <c r="F86" s="35">
        <v>12</v>
      </c>
      <c r="G86" s="35"/>
      <c r="H86" s="35"/>
      <c r="I86" s="35"/>
      <c r="J86" s="35"/>
      <c r="K86" s="35">
        <v>89</v>
      </c>
      <c r="L86" s="35">
        <v>147</v>
      </c>
      <c r="M86" s="15">
        <v>5</v>
      </c>
      <c r="N86" s="15">
        <v>19</v>
      </c>
      <c r="O86" s="35">
        <v>1</v>
      </c>
      <c r="P86" s="35"/>
      <c r="Q86" s="35"/>
      <c r="R86" s="35"/>
      <c r="S86" s="35">
        <v>16</v>
      </c>
      <c r="T86" s="15">
        <v>28</v>
      </c>
      <c r="U86" s="35"/>
      <c r="V86" s="35"/>
      <c r="W86" s="35"/>
      <c r="X86" s="35"/>
      <c r="Y86" s="33">
        <f t="shared" si="13"/>
        <v>113</v>
      </c>
      <c r="Z86" s="33">
        <f t="shared" si="14"/>
        <v>206</v>
      </c>
      <c r="AA86" s="33">
        <f t="shared" si="15"/>
        <v>319</v>
      </c>
    </row>
    <row r="87" spans="1:27" x14ac:dyDescent="0.2">
      <c r="A87" s="97" t="s">
        <v>91</v>
      </c>
      <c r="B87" s="102"/>
      <c r="C87" s="178"/>
      <c r="D87" s="31" t="s">
        <v>15</v>
      </c>
      <c r="E87" s="35"/>
      <c r="F87" s="35">
        <v>2</v>
      </c>
      <c r="G87" s="15">
        <v>71</v>
      </c>
      <c r="H87" s="15">
        <v>147</v>
      </c>
      <c r="I87" s="15">
        <v>73</v>
      </c>
      <c r="J87" s="15">
        <v>162</v>
      </c>
      <c r="K87" s="15">
        <v>19</v>
      </c>
      <c r="L87" s="15">
        <v>32</v>
      </c>
      <c r="M87" s="15">
        <v>9</v>
      </c>
      <c r="N87" s="15">
        <v>4</v>
      </c>
      <c r="O87" s="15">
        <v>9</v>
      </c>
      <c r="P87" s="15">
        <v>3</v>
      </c>
      <c r="Q87" s="15">
        <v>33</v>
      </c>
      <c r="R87" s="15">
        <v>76</v>
      </c>
      <c r="S87" s="35"/>
      <c r="T87" s="35">
        <v>1</v>
      </c>
      <c r="U87" s="15">
        <v>94</v>
      </c>
      <c r="V87" s="15">
        <v>146</v>
      </c>
      <c r="W87" s="35"/>
      <c r="X87" s="35"/>
      <c r="Y87" s="33">
        <f t="shared" si="13"/>
        <v>308</v>
      </c>
      <c r="Z87" s="33">
        <f t="shared" si="14"/>
        <v>573</v>
      </c>
      <c r="AA87" s="33">
        <f t="shared" si="15"/>
        <v>881</v>
      </c>
    </row>
    <row r="88" spans="1:27" x14ac:dyDescent="0.2">
      <c r="A88" s="97" t="s">
        <v>99</v>
      </c>
      <c r="B88" s="102"/>
      <c r="C88" s="178"/>
      <c r="D88" s="31" t="s">
        <v>24</v>
      </c>
      <c r="E88" s="35"/>
      <c r="F88" s="35"/>
      <c r="G88" s="35"/>
      <c r="H88" s="15">
        <v>4</v>
      </c>
      <c r="I88" s="35"/>
      <c r="J88" s="15">
        <v>5</v>
      </c>
      <c r="K88" s="15"/>
      <c r="L88" s="15"/>
      <c r="M88" s="35"/>
      <c r="N88" s="35"/>
      <c r="O88" s="35"/>
      <c r="P88" s="35"/>
      <c r="Q88" s="15"/>
      <c r="R88" s="15">
        <v>3</v>
      </c>
      <c r="S88" s="15">
        <v>2</v>
      </c>
      <c r="T88" s="15"/>
      <c r="U88" s="15">
        <v>1</v>
      </c>
      <c r="V88" s="15">
        <v>17</v>
      </c>
      <c r="W88" s="35"/>
      <c r="X88" s="35"/>
      <c r="Y88" s="33">
        <f t="shared" si="13"/>
        <v>3</v>
      </c>
      <c r="Z88" s="33">
        <f t="shared" si="14"/>
        <v>29</v>
      </c>
      <c r="AA88" s="33">
        <f t="shared" si="15"/>
        <v>32</v>
      </c>
    </row>
    <row r="89" spans="1:27" x14ac:dyDescent="0.2">
      <c r="A89" s="97" t="s">
        <v>13</v>
      </c>
      <c r="B89" s="102"/>
      <c r="C89" s="178"/>
      <c r="D89" s="31" t="s">
        <v>44</v>
      </c>
      <c r="E89" s="35">
        <v>4</v>
      </c>
      <c r="F89" s="35">
        <v>4</v>
      </c>
      <c r="G89" s="35">
        <v>93</v>
      </c>
      <c r="H89" s="35">
        <v>72</v>
      </c>
      <c r="I89" s="15"/>
      <c r="J89" s="15"/>
      <c r="K89" s="35"/>
      <c r="L89" s="35"/>
      <c r="M89" s="15">
        <v>74</v>
      </c>
      <c r="N89" s="15">
        <v>34</v>
      </c>
      <c r="O89" s="15">
        <v>36</v>
      </c>
      <c r="P89" s="15">
        <v>32</v>
      </c>
      <c r="Q89" s="15">
        <v>63</v>
      </c>
      <c r="R89" s="15">
        <v>66</v>
      </c>
      <c r="S89" s="15">
        <v>3</v>
      </c>
      <c r="T89" s="15">
        <v>5</v>
      </c>
      <c r="U89" s="15">
        <v>169</v>
      </c>
      <c r="V89" s="15">
        <v>189</v>
      </c>
      <c r="W89" s="35"/>
      <c r="X89" s="35"/>
      <c r="Y89" s="33">
        <f t="shared" si="13"/>
        <v>442</v>
      </c>
      <c r="Z89" s="33">
        <f t="shared" si="14"/>
        <v>402</v>
      </c>
      <c r="AA89" s="33">
        <f t="shared" si="15"/>
        <v>844</v>
      </c>
    </row>
    <row r="90" spans="1:27" x14ac:dyDescent="0.2">
      <c r="D90" s="29" t="s">
        <v>43</v>
      </c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3">
        <f t="shared" si="13"/>
        <v>0</v>
      </c>
      <c r="Z90" s="33">
        <f t="shared" si="14"/>
        <v>0</v>
      </c>
      <c r="AA90" s="30">
        <f>AA60+AA67+AA77</f>
        <v>17637</v>
      </c>
    </row>
  </sheetData>
  <mergeCells count="50">
    <mergeCell ref="A68:A76"/>
    <mergeCell ref="A77:B77"/>
    <mergeCell ref="A60:B60"/>
    <mergeCell ref="A65:B65"/>
    <mergeCell ref="A66:B66"/>
    <mergeCell ref="K58:L58"/>
    <mergeCell ref="M58:N58"/>
    <mergeCell ref="O58:P58"/>
    <mergeCell ref="Q58:R58"/>
    <mergeCell ref="A67:B67"/>
    <mergeCell ref="AA58:AA59"/>
    <mergeCell ref="S58:T58"/>
    <mergeCell ref="U58:V58"/>
    <mergeCell ref="W58:X58"/>
    <mergeCell ref="Y58:Z58"/>
    <mergeCell ref="AE19:AG19"/>
    <mergeCell ref="AH19:AJ19"/>
    <mergeCell ref="S19:U19"/>
    <mergeCell ref="V19:X19"/>
    <mergeCell ref="Y19:AA19"/>
    <mergeCell ref="AB19:AD19"/>
    <mergeCell ref="E58:F58"/>
    <mergeCell ref="G58:H58"/>
    <mergeCell ref="I58:J58"/>
    <mergeCell ref="A53:B53"/>
    <mergeCell ref="A29:B29"/>
    <mergeCell ref="A30:B30"/>
    <mergeCell ref="A31:A39"/>
    <mergeCell ref="D58:D59"/>
    <mergeCell ref="A40:B40"/>
    <mergeCell ref="M19:O19"/>
    <mergeCell ref="P19:R19"/>
    <mergeCell ref="R3:S3"/>
    <mergeCell ref="A28:B28"/>
    <mergeCell ref="D19:F19"/>
    <mergeCell ref="G19:I19"/>
    <mergeCell ref="A21:B21"/>
    <mergeCell ref="A22:B22"/>
    <mergeCell ref="A27:B27"/>
    <mergeCell ref="J19:L19"/>
    <mergeCell ref="U3:V3"/>
    <mergeCell ref="B3:B4"/>
    <mergeCell ref="D3:E3"/>
    <mergeCell ref="G3:H3"/>
    <mergeCell ref="J3:K3"/>
    <mergeCell ref="F3:F4"/>
    <mergeCell ref="I3:I4"/>
    <mergeCell ref="L3:L4"/>
    <mergeCell ref="M3:N3"/>
    <mergeCell ref="O3:P3"/>
  </mergeCells>
  <phoneticPr fontId="2" type="noConversion"/>
  <pageMargins left="0.75" right="0.75" top="1" bottom="1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</sheetPr>
  <dimension ref="A1:AH163"/>
  <sheetViews>
    <sheetView workbookViewId="0">
      <selection activeCell="F23" sqref="F23"/>
    </sheetView>
  </sheetViews>
  <sheetFormatPr baseColWidth="10" defaultRowHeight="12.75" x14ac:dyDescent="0.2"/>
  <cols>
    <col min="1" max="1" width="6.5703125" customWidth="1"/>
    <col min="2" max="2" width="41.140625" style="114" customWidth="1"/>
    <col min="3" max="4" width="10.7109375" style="114" customWidth="1"/>
    <col min="5" max="5" width="12.28515625" style="114" customWidth="1"/>
    <col min="7" max="7" width="16.7109375" customWidth="1"/>
    <col min="12" max="12" width="12.7109375" customWidth="1"/>
    <col min="15" max="15" width="10.85546875" customWidth="1"/>
    <col min="16" max="16" width="12" bestFit="1" customWidth="1"/>
  </cols>
  <sheetData>
    <row r="1" spans="1:23" ht="20.25" customHeight="1" x14ac:dyDescent="0.25">
      <c r="A1" s="79"/>
      <c r="B1" s="268">
        <f>SUM(H8)</f>
        <v>17705</v>
      </c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</row>
    <row r="2" spans="1:23" ht="15" customHeight="1" x14ac:dyDescent="0.25">
      <c r="A2" s="269" t="s">
        <v>138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</row>
    <row r="3" spans="1:23" ht="15" x14ac:dyDescent="0.25">
      <c r="A3" s="79"/>
      <c r="B3" s="269"/>
      <c r="C3" s="269"/>
      <c r="D3" s="269"/>
      <c r="E3" s="269"/>
      <c r="F3" s="79"/>
      <c r="G3" s="79"/>
      <c r="H3" s="79"/>
      <c r="I3" s="79"/>
      <c r="J3" s="79"/>
      <c r="K3" s="79"/>
      <c r="L3" s="79"/>
      <c r="M3" s="79"/>
      <c r="N3" s="79"/>
    </row>
    <row r="4" spans="1:23" ht="15" x14ac:dyDescent="0.25">
      <c r="A4" s="79"/>
      <c r="B4" s="269"/>
      <c r="C4" s="269"/>
      <c r="D4" s="269"/>
      <c r="E4" s="269"/>
      <c r="F4" s="79"/>
      <c r="G4" s="79"/>
      <c r="H4" s="79"/>
      <c r="I4" s="79"/>
      <c r="J4" s="79"/>
      <c r="K4" s="79"/>
      <c r="L4" s="79"/>
      <c r="M4" s="79"/>
      <c r="N4" s="79"/>
    </row>
    <row r="5" spans="1:23" s="82" customFormat="1" ht="23.25" customHeight="1" x14ac:dyDescent="0.2">
      <c r="A5" s="80"/>
      <c r="B5" s="81"/>
      <c r="C5" s="276" t="s">
        <v>71</v>
      </c>
      <c r="D5" s="276"/>
      <c r="E5" s="276"/>
      <c r="F5" s="276" t="s">
        <v>72</v>
      </c>
      <c r="G5" s="276"/>
      <c r="H5" s="276"/>
      <c r="I5" s="276" t="s">
        <v>73</v>
      </c>
      <c r="J5" s="276"/>
      <c r="K5" s="276"/>
      <c r="L5" s="276" t="s">
        <v>74</v>
      </c>
      <c r="M5" s="276"/>
      <c r="N5" s="276"/>
    </row>
    <row r="6" spans="1:23" ht="57.75" customHeight="1" x14ac:dyDescent="0.2">
      <c r="A6" s="283" t="s">
        <v>75</v>
      </c>
      <c r="B6" s="284"/>
      <c r="C6" s="277" t="s">
        <v>76</v>
      </c>
      <c r="D6" s="278"/>
      <c r="E6" s="279"/>
      <c r="F6" s="277" t="s">
        <v>76</v>
      </c>
      <c r="G6" s="278"/>
      <c r="H6" s="279"/>
      <c r="I6" s="277" t="s">
        <v>76</v>
      </c>
      <c r="J6" s="278"/>
      <c r="K6" s="279"/>
      <c r="L6" s="271" t="s">
        <v>76</v>
      </c>
      <c r="M6" s="271"/>
      <c r="N6" s="271"/>
      <c r="R6" s="186" t="s">
        <v>139</v>
      </c>
    </row>
    <row r="7" spans="1:23" ht="51" customHeight="1" x14ac:dyDescent="0.2">
      <c r="A7" s="83"/>
      <c r="B7" s="84"/>
      <c r="C7" s="85" t="s">
        <v>50</v>
      </c>
      <c r="D7" s="86" t="s">
        <v>51</v>
      </c>
      <c r="E7" s="86" t="s">
        <v>25</v>
      </c>
      <c r="F7" s="85" t="s">
        <v>50</v>
      </c>
      <c r="G7" s="86" t="s">
        <v>51</v>
      </c>
      <c r="H7" s="86" t="s">
        <v>25</v>
      </c>
      <c r="I7" s="85" t="s">
        <v>50</v>
      </c>
      <c r="J7" s="86" t="s">
        <v>51</v>
      </c>
      <c r="K7" s="86" t="s">
        <v>25</v>
      </c>
      <c r="L7" s="185" t="s">
        <v>50</v>
      </c>
      <c r="M7" s="185" t="s">
        <v>51</v>
      </c>
      <c r="N7" s="185" t="s">
        <v>25</v>
      </c>
      <c r="R7" s="270" t="s">
        <v>140</v>
      </c>
      <c r="S7" s="270"/>
      <c r="T7" s="270"/>
      <c r="U7" s="271" t="s">
        <v>141</v>
      </c>
      <c r="V7" s="271"/>
      <c r="W7" s="271"/>
    </row>
    <row r="8" spans="1:23" ht="39.950000000000003" customHeight="1" x14ac:dyDescent="0.2">
      <c r="A8" s="285" t="s">
        <v>77</v>
      </c>
      <c r="B8" s="286"/>
      <c r="C8" s="87">
        <f>SUM(C9,C16,C40)</f>
        <v>6444</v>
      </c>
      <c r="D8" s="87">
        <f>SUM(D9,D16,D40)</f>
        <v>11377</v>
      </c>
      <c r="E8" s="87">
        <f t="shared" ref="E8:E19" si="0">SUM(C8:D8)</f>
        <v>17821</v>
      </c>
      <c r="F8" s="87">
        <f>SUM(F9,F16,F40)</f>
        <v>6404</v>
      </c>
      <c r="G8" s="87">
        <f>SUM(G9,G16,G40)</f>
        <v>11301</v>
      </c>
      <c r="H8" s="87">
        <f t="shared" ref="H8:H19" si="1">SUM(F8:G8)</f>
        <v>17705</v>
      </c>
      <c r="I8" s="87">
        <f>SUM(I9,I16,I40)</f>
        <v>6293</v>
      </c>
      <c r="J8" s="87">
        <f>SUM(J9,J16,J40)</f>
        <v>11056</v>
      </c>
      <c r="K8" s="87">
        <f t="shared" ref="K8:K19" si="2">SUM(I8:J8)</f>
        <v>17349</v>
      </c>
      <c r="L8" s="116">
        <f>SUM(L9,L16,L40)</f>
        <v>6417</v>
      </c>
      <c r="M8" s="116">
        <f>SUM(M9,M16,M40)</f>
        <v>11220</v>
      </c>
      <c r="N8" s="116">
        <f t="shared" ref="N8:N19" si="3">SUM(L8:M8)</f>
        <v>17637</v>
      </c>
      <c r="R8" s="187" t="s">
        <v>142</v>
      </c>
      <c r="S8" s="187" t="s">
        <v>143</v>
      </c>
      <c r="T8" s="187" t="s">
        <v>63</v>
      </c>
      <c r="U8" s="185" t="s">
        <v>142</v>
      </c>
      <c r="V8" s="185" t="s">
        <v>143</v>
      </c>
      <c r="W8" s="185" t="s">
        <v>63</v>
      </c>
    </row>
    <row r="9" spans="1:23" ht="20.100000000000001" customHeight="1" x14ac:dyDescent="0.2">
      <c r="A9" s="287" t="s">
        <v>78</v>
      </c>
      <c r="B9" s="288"/>
      <c r="C9" s="91">
        <f>SUM(C10:C15)</f>
        <v>3000</v>
      </c>
      <c r="D9" s="91">
        <f>SUM(D10:D15)</f>
        <v>6075</v>
      </c>
      <c r="E9" s="91">
        <f t="shared" si="0"/>
        <v>9075</v>
      </c>
      <c r="F9" s="91">
        <f>SUM(F10:F15)</f>
        <v>3013</v>
      </c>
      <c r="G9" s="91">
        <f>SUM(G10:G15)</f>
        <v>6095</v>
      </c>
      <c r="H9" s="91">
        <f t="shared" si="1"/>
        <v>9108</v>
      </c>
      <c r="I9" s="91">
        <f>SUM(I10:I15)</f>
        <v>3038</v>
      </c>
      <c r="J9" s="91">
        <f>SUM(J10:J15)</f>
        <v>6112</v>
      </c>
      <c r="K9" s="91">
        <f t="shared" si="2"/>
        <v>9150</v>
      </c>
      <c r="L9" s="117">
        <f>SUM(L10:L15)</f>
        <v>3009</v>
      </c>
      <c r="M9" s="117">
        <f>SUM(M10:M15)</f>
        <v>6000</v>
      </c>
      <c r="N9" s="117">
        <f t="shared" si="3"/>
        <v>9009</v>
      </c>
      <c r="Q9" s="188" t="s">
        <v>114</v>
      </c>
      <c r="R9" s="189">
        <v>294</v>
      </c>
      <c r="S9" s="189">
        <v>512</v>
      </c>
      <c r="T9" s="189">
        <f>SUM(R9:S9)</f>
        <v>806</v>
      </c>
      <c r="U9" s="190">
        <v>242</v>
      </c>
      <c r="V9" s="190">
        <v>237</v>
      </c>
      <c r="W9" s="190">
        <f>SUM(U9:V9)</f>
        <v>479</v>
      </c>
    </row>
    <row r="10" spans="1:23" ht="20.100000000000001" customHeight="1" x14ac:dyDescent="0.2">
      <c r="A10" s="92" t="s">
        <v>11</v>
      </c>
      <c r="B10" s="93"/>
      <c r="C10" s="94">
        <v>401</v>
      </c>
      <c r="D10" s="94">
        <v>1462</v>
      </c>
      <c r="E10" s="91">
        <f t="shared" si="0"/>
        <v>1863</v>
      </c>
      <c r="F10" s="94">
        <v>406</v>
      </c>
      <c r="G10" s="94">
        <v>1476</v>
      </c>
      <c r="H10" s="91">
        <f t="shared" si="1"/>
        <v>1882</v>
      </c>
      <c r="I10" s="94">
        <v>420</v>
      </c>
      <c r="J10" s="94">
        <v>1510</v>
      </c>
      <c r="K10" s="91">
        <f t="shared" si="2"/>
        <v>1930</v>
      </c>
      <c r="L10" s="118">
        <v>418</v>
      </c>
      <c r="M10" s="118">
        <v>1490</v>
      </c>
      <c r="N10" s="117">
        <f t="shared" si="3"/>
        <v>1908</v>
      </c>
      <c r="Q10" s="188" t="s">
        <v>115</v>
      </c>
      <c r="R10" s="189">
        <v>592</v>
      </c>
      <c r="S10" s="189">
        <v>1113</v>
      </c>
      <c r="T10" s="189">
        <f t="shared" ref="T10:T18" si="4">SUM(R10:S10)</f>
        <v>1705</v>
      </c>
      <c r="U10" s="190">
        <v>416</v>
      </c>
      <c r="V10" s="190">
        <v>318</v>
      </c>
      <c r="W10" s="190">
        <f t="shared" ref="W10:W18" si="5">SUM(U10:V10)</f>
        <v>734</v>
      </c>
    </row>
    <row r="11" spans="1:23" ht="20.100000000000001" customHeight="1" x14ac:dyDescent="0.2">
      <c r="A11" s="92" t="s">
        <v>79</v>
      </c>
      <c r="B11" s="93"/>
      <c r="C11" s="94">
        <v>110</v>
      </c>
      <c r="D11" s="94">
        <v>219</v>
      </c>
      <c r="E11" s="91">
        <f t="shared" si="0"/>
        <v>329</v>
      </c>
      <c r="F11" s="94">
        <v>110</v>
      </c>
      <c r="G11" s="94">
        <v>223</v>
      </c>
      <c r="H11" s="91">
        <f t="shared" si="1"/>
        <v>333</v>
      </c>
      <c r="I11" s="94">
        <v>109</v>
      </c>
      <c r="J11" s="94">
        <v>223</v>
      </c>
      <c r="K11" s="91">
        <f t="shared" si="2"/>
        <v>332</v>
      </c>
      <c r="L11" s="118">
        <v>104</v>
      </c>
      <c r="M11" s="118">
        <v>204</v>
      </c>
      <c r="N11" s="117">
        <f t="shared" si="3"/>
        <v>308</v>
      </c>
      <c r="Q11" s="188" t="s">
        <v>116</v>
      </c>
      <c r="R11" s="189">
        <v>502</v>
      </c>
      <c r="S11" s="189">
        <v>1023</v>
      </c>
      <c r="T11" s="189">
        <f t="shared" si="4"/>
        <v>1525</v>
      </c>
      <c r="U11" s="190">
        <v>394</v>
      </c>
      <c r="V11" s="190">
        <v>332</v>
      </c>
      <c r="W11" s="190">
        <f t="shared" si="5"/>
        <v>726</v>
      </c>
    </row>
    <row r="12" spans="1:23" ht="20.100000000000001" customHeight="1" x14ac:dyDescent="0.2">
      <c r="A12" s="92" t="s">
        <v>26</v>
      </c>
      <c r="B12" s="93"/>
      <c r="C12" s="94">
        <v>1997</v>
      </c>
      <c r="D12" s="94">
        <v>3609</v>
      </c>
      <c r="E12" s="91">
        <f t="shared" si="0"/>
        <v>5606</v>
      </c>
      <c r="F12" s="94">
        <v>2015</v>
      </c>
      <c r="G12" s="94">
        <v>3630</v>
      </c>
      <c r="H12" s="91">
        <f t="shared" si="1"/>
        <v>5645</v>
      </c>
      <c r="I12" s="94">
        <v>2030</v>
      </c>
      <c r="J12" s="94">
        <v>3618</v>
      </c>
      <c r="K12" s="91">
        <f t="shared" si="2"/>
        <v>5648</v>
      </c>
      <c r="L12" s="118">
        <v>2029</v>
      </c>
      <c r="M12" s="118">
        <v>3588</v>
      </c>
      <c r="N12" s="117">
        <f t="shared" si="3"/>
        <v>5617</v>
      </c>
      <c r="Q12" s="188" t="s">
        <v>117</v>
      </c>
      <c r="R12" s="189">
        <v>1363</v>
      </c>
      <c r="S12" s="189">
        <v>2367</v>
      </c>
      <c r="T12" s="189">
        <f t="shared" si="4"/>
        <v>3730</v>
      </c>
      <c r="U12" s="190">
        <v>1121</v>
      </c>
      <c r="V12" s="190">
        <v>968</v>
      </c>
      <c r="W12" s="190">
        <f t="shared" si="5"/>
        <v>2089</v>
      </c>
    </row>
    <row r="13" spans="1:23" ht="20.100000000000001" customHeight="1" x14ac:dyDescent="0.2">
      <c r="A13" s="92" t="s">
        <v>27</v>
      </c>
      <c r="B13" s="93"/>
      <c r="C13" s="94">
        <v>475</v>
      </c>
      <c r="D13" s="94">
        <v>740</v>
      </c>
      <c r="E13" s="91">
        <f t="shared" si="0"/>
        <v>1215</v>
      </c>
      <c r="F13" s="94">
        <v>465</v>
      </c>
      <c r="G13" s="94">
        <v>723</v>
      </c>
      <c r="H13" s="91">
        <f t="shared" si="1"/>
        <v>1188</v>
      </c>
      <c r="I13" s="94">
        <v>463</v>
      </c>
      <c r="J13" s="94">
        <v>719</v>
      </c>
      <c r="K13" s="91">
        <f t="shared" si="2"/>
        <v>1182</v>
      </c>
      <c r="L13" s="118">
        <v>435</v>
      </c>
      <c r="M13" s="118">
        <v>674</v>
      </c>
      <c r="N13" s="117">
        <f t="shared" si="3"/>
        <v>1109</v>
      </c>
      <c r="Q13" s="188" t="s">
        <v>118</v>
      </c>
      <c r="R13" s="189">
        <v>358</v>
      </c>
      <c r="S13" s="189">
        <v>516</v>
      </c>
      <c r="T13" s="189">
        <f t="shared" si="4"/>
        <v>874</v>
      </c>
      <c r="U13" s="190">
        <v>278</v>
      </c>
      <c r="V13" s="190">
        <v>170</v>
      </c>
      <c r="W13" s="190">
        <f t="shared" si="5"/>
        <v>448</v>
      </c>
    </row>
    <row r="14" spans="1:23" ht="20.100000000000001" customHeight="1" x14ac:dyDescent="0.2">
      <c r="A14" s="289" t="s">
        <v>80</v>
      </c>
      <c r="B14" s="290"/>
      <c r="C14" s="94">
        <v>17</v>
      </c>
      <c r="D14" s="94">
        <v>42</v>
      </c>
      <c r="E14" s="91">
        <f t="shared" si="0"/>
        <v>59</v>
      </c>
      <c r="F14" s="94">
        <v>17</v>
      </c>
      <c r="G14" s="94">
        <v>40</v>
      </c>
      <c r="H14" s="91">
        <f t="shared" si="1"/>
        <v>57</v>
      </c>
      <c r="I14" s="94">
        <v>16</v>
      </c>
      <c r="J14" s="94">
        <v>39</v>
      </c>
      <c r="K14" s="91">
        <f t="shared" si="2"/>
        <v>55</v>
      </c>
      <c r="L14" s="118">
        <v>16</v>
      </c>
      <c r="M14" s="118">
        <v>37</v>
      </c>
      <c r="N14" s="117">
        <f t="shared" si="3"/>
        <v>53</v>
      </c>
      <c r="Q14" s="188" t="s">
        <v>119</v>
      </c>
      <c r="R14" s="189">
        <v>385</v>
      </c>
      <c r="S14" s="189">
        <v>645</v>
      </c>
      <c r="T14" s="189">
        <f t="shared" si="4"/>
        <v>1030</v>
      </c>
      <c r="U14" s="190">
        <v>232</v>
      </c>
      <c r="V14" s="190">
        <v>261</v>
      </c>
      <c r="W14" s="190">
        <f t="shared" si="5"/>
        <v>493</v>
      </c>
    </row>
    <row r="15" spans="1:23" ht="20.100000000000001" customHeight="1" x14ac:dyDescent="0.2">
      <c r="A15" s="289" t="s">
        <v>13</v>
      </c>
      <c r="B15" s="290"/>
      <c r="C15" s="94">
        <v>0</v>
      </c>
      <c r="D15" s="94">
        <v>3</v>
      </c>
      <c r="E15" s="91">
        <f t="shared" si="0"/>
        <v>3</v>
      </c>
      <c r="F15" s="94">
        <v>0</v>
      </c>
      <c r="G15" s="94">
        <v>3</v>
      </c>
      <c r="H15" s="91">
        <f t="shared" si="1"/>
        <v>3</v>
      </c>
      <c r="I15" s="94">
        <v>0</v>
      </c>
      <c r="J15" s="94">
        <v>3</v>
      </c>
      <c r="K15" s="91">
        <f t="shared" si="2"/>
        <v>3</v>
      </c>
      <c r="L15" s="118">
        <v>7</v>
      </c>
      <c r="M15" s="118">
        <v>7</v>
      </c>
      <c r="N15" s="117">
        <f t="shared" si="3"/>
        <v>14</v>
      </c>
      <c r="Q15" s="188" t="s">
        <v>120</v>
      </c>
      <c r="R15" s="189">
        <v>870</v>
      </c>
      <c r="S15" s="189">
        <v>1524</v>
      </c>
      <c r="T15" s="189">
        <f t="shared" si="4"/>
        <v>2394</v>
      </c>
      <c r="U15" s="190">
        <v>727</v>
      </c>
      <c r="V15" s="190">
        <v>622</v>
      </c>
      <c r="W15" s="190">
        <f t="shared" si="5"/>
        <v>1349</v>
      </c>
    </row>
    <row r="16" spans="1:23" s="82" customFormat="1" ht="20.100000000000001" customHeight="1" x14ac:dyDescent="0.2">
      <c r="A16" s="287" t="s">
        <v>81</v>
      </c>
      <c r="B16" s="288"/>
      <c r="C16" s="91">
        <f>SUM(C17,C27)</f>
        <v>3444</v>
      </c>
      <c r="D16" s="91">
        <f>SUM(D17,D27)</f>
        <v>5302</v>
      </c>
      <c r="E16" s="91">
        <f t="shared" si="0"/>
        <v>8746</v>
      </c>
      <c r="F16" s="91">
        <f>SUM(F17,F27)</f>
        <v>3391</v>
      </c>
      <c r="G16" s="91">
        <f>SUM(G17,G27)</f>
        <v>5206</v>
      </c>
      <c r="H16" s="91">
        <f t="shared" si="1"/>
        <v>8597</v>
      </c>
      <c r="I16" s="91">
        <f>SUM(I17,I27)</f>
        <v>3255</v>
      </c>
      <c r="J16" s="91">
        <f>SUM(J17,J27)</f>
        <v>4944</v>
      </c>
      <c r="K16" s="91">
        <f t="shared" si="2"/>
        <v>8199</v>
      </c>
      <c r="L16" s="117">
        <f>SUM(L17,L27)</f>
        <v>3408</v>
      </c>
      <c r="M16" s="117">
        <f>SUM(M17,M27)</f>
        <v>5220</v>
      </c>
      <c r="N16" s="117">
        <f t="shared" si="3"/>
        <v>8628</v>
      </c>
      <c r="Q16" s="188" t="s">
        <v>121</v>
      </c>
      <c r="R16" s="191">
        <v>429</v>
      </c>
      <c r="S16" s="191">
        <v>618</v>
      </c>
      <c r="T16" s="191">
        <f t="shared" si="4"/>
        <v>1047</v>
      </c>
      <c r="U16" s="192">
        <v>249</v>
      </c>
      <c r="V16" s="192">
        <v>120</v>
      </c>
      <c r="W16" s="192">
        <f t="shared" si="5"/>
        <v>369</v>
      </c>
    </row>
    <row r="17" spans="1:23" s="82" customFormat="1" ht="20.100000000000001" customHeight="1" x14ac:dyDescent="0.2">
      <c r="A17" s="291" t="s">
        <v>82</v>
      </c>
      <c r="B17" s="292"/>
      <c r="C17" s="91">
        <f>SUM(C18:C26)</f>
        <v>288</v>
      </c>
      <c r="D17" s="91">
        <f>SUM(D18:D26)</f>
        <v>833</v>
      </c>
      <c r="E17" s="91">
        <f t="shared" si="0"/>
        <v>1121</v>
      </c>
      <c r="F17" s="91">
        <f>SUM(F18:F26)</f>
        <v>280</v>
      </c>
      <c r="G17" s="91">
        <f>SUM(G18:G26)</f>
        <v>814</v>
      </c>
      <c r="H17" s="91">
        <f t="shared" si="1"/>
        <v>1094</v>
      </c>
      <c r="I17" s="91">
        <f>SUM(I18:I26)</f>
        <v>280</v>
      </c>
      <c r="J17" s="91">
        <f>SUM(J18:J26)</f>
        <v>796</v>
      </c>
      <c r="K17" s="91">
        <f t="shared" si="2"/>
        <v>1076</v>
      </c>
      <c r="L17" s="117">
        <f>SUM(L18:L26)</f>
        <v>258</v>
      </c>
      <c r="M17" s="117">
        <f>SUM(M18:M26)</f>
        <v>744</v>
      </c>
      <c r="N17" s="117">
        <f t="shared" si="3"/>
        <v>1002</v>
      </c>
      <c r="Q17" s="188" t="s">
        <v>122</v>
      </c>
      <c r="R17" s="191">
        <v>1617</v>
      </c>
      <c r="S17" s="191">
        <v>2897</v>
      </c>
      <c r="T17" s="191">
        <f t="shared" si="4"/>
        <v>4514</v>
      </c>
      <c r="U17" s="192">
        <v>1443</v>
      </c>
      <c r="V17" s="192">
        <v>1043</v>
      </c>
      <c r="W17" s="192">
        <f t="shared" si="5"/>
        <v>2486</v>
      </c>
    </row>
    <row r="18" spans="1:23" ht="20.100000000000001" customHeight="1" x14ac:dyDescent="0.2">
      <c r="A18" s="293" t="s">
        <v>83</v>
      </c>
      <c r="B18" s="96" t="s">
        <v>84</v>
      </c>
      <c r="C18" s="94">
        <v>0</v>
      </c>
      <c r="D18" s="94">
        <v>0</v>
      </c>
      <c r="E18" s="91">
        <f t="shared" si="0"/>
        <v>0</v>
      </c>
      <c r="F18" s="94">
        <v>0</v>
      </c>
      <c r="G18" s="94">
        <v>0</v>
      </c>
      <c r="H18" s="91">
        <f t="shared" si="1"/>
        <v>0</v>
      </c>
      <c r="I18" s="94">
        <v>0</v>
      </c>
      <c r="J18" s="94">
        <v>0</v>
      </c>
      <c r="K18" s="91">
        <f t="shared" si="2"/>
        <v>0</v>
      </c>
      <c r="L18" s="118">
        <v>0</v>
      </c>
      <c r="M18" s="118">
        <v>0</v>
      </c>
      <c r="N18" s="117">
        <f t="shared" si="3"/>
        <v>0</v>
      </c>
      <c r="Q18" s="188" t="s">
        <v>67</v>
      </c>
      <c r="R18" s="191">
        <v>7</v>
      </c>
      <c r="S18" s="191">
        <v>5</v>
      </c>
      <c r="T18" s="191">
        <f t="shared" si="4"/>
        <v>12</v>
      </c>
      <c r="U18" s="192">
        <v>91</v>
      </c>
      <c r="V18" s="192">
        <v>54</v>
      </c>
      <c r="W18" s="192">
        <f t="shared" si="5"/>
        <v>145</v>
      </c>
    </row>
    <row r="19" spans="1:23" ht="20.100000000000001" customHeight="1" x14ac:dyDescent="0.2">
      <c r="A19" s="294"/>
      <c r="B19" s="96" t="s">
        <v>85</v>
      </c>
      <c r="C19" s="94">
        <v>72</v>
      </c>
      <c r="D19" s="94">
        <v>102</v>
      </c>
      <c r="E19" s="91">
        <f t="shared" si="0"/>
        <v>174</v>
      </c>
      <c r="F19" s="94">
        <v>67</v>
      </c>
      <c r="G19" s="94">
        <v>97</v>
      </c>
      <c r="H19" s="91">
        <f t="shared" si="1"/>
        <v>164</v>
      </c>
      <c r="I19" s="94">
        <v>66</v>
      </c>
      <c r="J19" s="94">
        <v>97</v>
      </c>
      <c r="K19" s="91">
        <f t="shared" si="2"/>
        <v>163</v>
      </c>
      <c r="L19" s="118">
        <v>61</v>
      </c>
      <c r="M19" s="118">
        <v>96</v>
      </c>
      <c r="N19" s="117">
        <f t="shared" si="3"/>
        <v>157</v>
      </c>
      <c r="Q19" s="188" t="s">
        <v>63</v>
      </c>
      <c r="R19" s="193">
        <f t="shared" ref="R19:W19" si="6">SUM(R9:R18)</f>
        <v>6417</v>
      </c>
      <c r="S19" s="193">
        <f t="shared" si="6"/>
        <v>11220</v>
      </c>
      <c r="T19" s="193">
        <f t="shared" si="6"/>
        <v>17637</v>
      </c>
      <c r="U19" s="194">
        <f t="shared" si="6"/>
        <v>5193</v>
      </c>
      <c r="V19" s="194">
        <f t="shared" si="6"/>
        <v>4125</v>
      </c>
      <c r="W19" s="194">
        <f t="shared" si="6"/>
        <v>9318</v>
      </c>
    </row>
    <row r="20" spans="1:23" ht="20.100000000000001" customHeight="1" x14ac:dyDescent="0.2">
      <c r="A20" s="294"/>
      <c r="B20" s="96" t="s">
        <v>86</v>
      </c>
      <c r="C20" s="94">
        <v>98</v>
      </c>
      <c r="D20" s="94">
        <v>296</v>
      </c>
      <c r="E20" s="91">
        <f t="shared" ref="E20:E64" si="7">SUM(C20:D20)</f>
        <v>394</v>
      </c>
      <c r="F20" s="94">
        <v>96</v>
      </c>
      <c r="G20" s="94">
        <v>298</v>
      </c>
      <c r="H20" s="91">
        <f t="shared" ref="H20:H64" si="8">SUM(F20:G20)</f>
        <v>394</v>
      </c>
      <c r="I20" s="94">
        <v>96</v>
      </c>
      <c r="J20" s="94">
        <v>292</v>
      </c>
      <c r="K20" s="91">
        <f t="shared" ref="K20:K64" si="9">SUM(I20:J20)</f>
        <v>388</v>
      </c>
      <c r="L20" s="118">
        <v>90</v>
      </c>
      <c r="M20" s="118">
        <v>268</v>
      </c>
      <c r="N20" s="117">
        <f t="shared" ref="N20:N64" si="10">SUM(L20:M20)</f>
        <v>358</v>
      </c>
      <c r="W20" s="195">
        <f>T19+W19</f>
        <v>26955</v>
      </c>
    </row>
    <row r="21" spans="1:23" ht="20.100000000000001" customHeight="1" x14ac:dyDescent="0.2">
      <c r="A21" s="294"/>
      <c r="B21" s="96" t="s">
        <v>87</v>
      </c>
      <c r="C21" s="94">
        <v>15</v>
      </c>
      <c r="D21" s="94">
        <v>87</v>
      </c>
      <c r="E21" s="91">
        <f t="shared" si="7"/>
        <v>102</v>
      </c>
      <c r="F21" s="94">
        <v>16</v>
      </c>
      <c r="G21" s="94">
        <v>83</v>
      </c>
      <c r="H21" s="91">
        <f t="shared" si="8"/>
        <v>99</v>
      </c>
      <c r="I21" s="94">
        <v>14</v>
      </c>
      <c r="J21" s="94">
        <v>79</v>
      </c>
      <c r="K21" s="91">
        <f t="shared" si="9"/>
        <v>93</v>
      </c>
      <c r="L21" s="118">
        <v>14</v>
      </c>
      <c r="M21" s="118">
        <v>68</v>
      </c>
      <c r="N21" s="117">
        <f t="shared" si="10"/>
        <v>82</v>
      </c>
    </row>
    <row r="22" spans="1:23" ht="20.100000000000001" customHeight="1" x14ac:dyDescent="0.2">
      <c r="A22" s="294"/>
      <c r="B22" s="96" t="s">
        <v>88</v>
      </c>
      <c r="C22" s="94">
        <v>12</v>
      </c>
      <c r="D22" s="94">
        <v>69</v>
      </c>
      <c r="E22" s="91">
        <f t="shared" si="7"/>
        <v>81</v>
      </c>
      <c r="F22" s="94">
        <v>12</v>
      </c>
      <c r="G22" s="94">
        <v>68</v>
      </c>
      <c r="H22" s="91">
        <f t="shared" si="8"/>
        <v>80</v>
      </c>
      <c r="I22" s="94">
        <v>12</v>
      </c>
      <c r="J22" s="94">
        <v>63</v>
      </c>
      <c r="K22" s="91">
        <f t="shared" si="9"/>
        <v>75</v>
      </c>
      <c r="L22" s="118">
        <v>12</v>
      </c>
      <c r="M22" s="118">
        <v>66</v>
      </c>
      <c r="N22" s="117">
        <f t="shared" si="10"/>
        <v>78</v>
      </c>
    </row>
    <row r="23" spans="1:23" ht="20.100000000000001" customHeight="1" x14ac:dyDescent="0.2">
      <c r="A23" s="294"/>
      <c r="B23" s="96" t="s">
        <v>89</v>
      </c>
      <c r="C23" s="94">
        <v>30</v>
      </c>
      <c r="D23" s="94">
        <v>132</v>
      </c>
      <c r="E23" s="91">
        <f t="shared" si="7"/>
        <v>162</v>
      </c>
      <c r="F23" s="94">
        <v>29</v>
      </c>
      <c r="G23" s="94">
        <v>123</v>
      </c>
      <c r="H23" s="91">
        <f t="shared" si="8"/>
        <v>152</v>
      </c>
      <c r="I23" s="94">
        <v>31</v>
      </c>
      <c r="J23" s="94">
        <v>124</v>
      </c>
      <c r="K23" s="91">
        <f t="shared" si="9"/>
        <v>155</v>
      </c>
      <c r="L23" s="118">
        <v>29</v>
      </c>
      <c r="M23" s="118">
        <v>118</v>
      </c>
      <c r="N23" s="117">
        <f t="shared" si="10"/>
        <v>147</v>
      </c>
    </row>
    <row r="24" spans="1:23" ht="20.100000000000001" customHeight="1" x14ac:dyDescent="0.2">
      <c r="A24" s="294"/>
      <c r="B24" s="96" t="s">
        <v>90</v>
      </c>
      <c r="C24" s="94">
        <v>0</v>
      </c>
      <c r="D24" s="94">
        <v>2</v>
      </c>
      <c r="E24" s="91">
        <f t="shared" si="7"/>
        <v>2</v>
      </c>
      <c r="F24" s="94">
        <v>0</v>
      </c>
      <c r="G24" s="94">
        <v>2</v>
      </c>
      <c r="H24" s="91">
        <f t="shared" si="8"/>
        <v>2</v>
      </c>
      <c r="I24" s="94">
        <v>0</v>
      </c>
      <c r="J24" s="94">
        <v>3</v>
      </c>
      <c r="K24" s="91">
        <f t="shared" si="9"/>
        <v>3</v>
      </c>
      <c r="L24" s="118">
        <v>1</v>
      </c>
      <c r="M24" s="118">
        <v>2</v>
      </c>
      <c r="N24" s="117">
        <f t="shared" si="10"/>
        <v>3</v>
      </c>
    </row>
    <row r="25" spans="1:23" ht="20.100000000000001" customHeight="1" x14ac:dyDescent="0.2">
      <c r="A25" s="294"/>
      <c r="B25" s="96" t="s">
        <v>91</v>
      </c>
      <c r="C25" s="94">
        <v>61</v>
      </c>
      <c r="D25" s="94">
        <v>145</v>
      </c>
      <c r="E25" s="91">
        <f t="shared" si="7"/>
        <v>206</v>
      </c>
      <c r="F25" s="94">
        <v>60</v>
      </c>
      <c r="G25" s="94">
        <v>143</v>
      </c>
      <c r="H25" s="91">
        <f t="shared" si="8"/>
        <v>203</v>
      </c>
      <c r="I25" s="94">
        <v>61</v>
      </c>
      <c r="J25" s="94">
        <v>138</v>
      </c>
      <c r="K25" s="91">
        <f t="shared" si="9"/>
        <v>199</v>
      </c>
      <c r="L25" s="118">
        <v>51</v>
      </c>
      <c r="M25" s="118">
        <v>126</v>
      </c>
      <c r="N25" s="117">
        <f t="shared" si="10"/>
        <v>177</v>
      </c>
    </row>
    <row r="26" spans="1:23" ht="20.100000000000001" customHeight="1" x14ac:dyDescent="0.2">
      <c r="A26" s="295"/>
      <c r="B26" s="96" t="s">
        <v>13</v>
      </c>
      <c r="C26" s="94">
        <v>0</v>
      </c>
      <c r="D26" s="94">
        <v>0</v>
      </c>
      <c r="E26" s="91">
        <f t="shared" si="7"/>
        <v>0</v>
      </c>
      <c r="F26" s="94">
        <v>0</v>
      </c>
      <c r="G26" s="94">
        <v>0</v>
      </c>
      <c r="H26" s="91">
        <f t="shared" si="8"/>
        <v>0</v>
      </c>
      <c r="I26" s="94">
        <v>0</v>
      </c>
      <c r="J26" s="94">
        <v>0</v>
      </c>
      <c r="K26" s="91">
        <f t="shared" si="9"/>
        <v>0</v>
      </c>
      <c r="L26" s="118">
        <v>0</v>
      </c>
      <c r="M26" s="118">
        <v>0</v>
      </c>
      <c r="N26" s="117">
        <f t="shared" si="10"/>
        <v>0</v>
      </c>
    </row>
    <row r="27" spans="1:23" ht="20.100000000000001" customHeight="1" x14ac:dyDescent="0.2">
      <c r="A27" s="291" t="s">
        <v>92</v>
      </c>
      <c r="B27" s="292"/>
      <c r="C27" s="91">
        <f>SUM(C28:C39)</f>
        <v>3156</v>
      </c>
      <c r="D27" s="91">
        <f>SUM(D28:D39)</f>
        <v>4469</v>
      </c>
      <c r="E27" s="91">
        <f t="shared" si="7"/>
        <v>7625</v>
      </c>
      <c r="F27" s="91">
        <f>SUM(F28:F39)</f>
        <v>3111</v>
      </c>
      <c r="G27" s="91">
        <f>SUM(G28:G39)</f>
        <v>4392</v>
      </c>
      <c r="H27" s="91">
        <f t="shared" si="8"/>
        <v>7503</v>
      </c>
      <c r="I27" s="91">
        <f>SUM(I28:I39)</f>
        <v>2975</v>
      </c>
      <c r="J27" s="91">
        <f>SUM(J28:J39)</f>
        <v>4148</v>
      </c>
      <c r="K27" s="91">
        <f t="shared" si="9"/>
        <v>7123</v>
      </c>
      <c r="L27" s="117">
        <f>SUM(L28:L39)</f>
        <v>3150</v>
      </c>
      <c r="M27" s="117">
        <f>SUM(M28:M39)</f>
        <v>4476</v>
      </c>
      <c r="N27" s="117">
        <f t="shared" si="10"/>
        <v>7626</v>
      </c>
    </row>
    <row r="28" spans="1:23" s="101" customFormat="1" ht="20.100000000000001" customHeight="1" x14ac:dyDescent="0.2">
      <c r="A28" s="97" t="s">
        <v>16</v>
      </c>
      <c r="B28" s="98"/>
      <c r="C28" s="99">
        <v>163</v>
      </c>
      <c r="D28" s="99">
        <v>172</v>
      </c>
      <c r="E28" s="91">
        <f t="shared" si="7"/>
        <v>335</v>
      </c>
      <c r="F28" s="99">
        <v>153</v>
      </c>
      <c r="G28" s="99">
        <v>164</v>
      </c>
      <c r="H28" s="91">
        <f t="shared" si="8"/>
        <v>317</v>
      </c>
      <c r="I28" s="99">
        <v>147</v>
      </c>
      <c r="J28" s="99">
        <v>159</v>
      </c>
      <c r="K28" s="91">
        <f t="shared" si="9"/>
        <v>306</v>
      </c>
      <c r="L28" s="121">
        <v>154</v>
      </c>
      <c r="M28" s="121">
        <v>161</v>
      </c>
      <c r="N28" s="117">
        <f t="shared" si="10"/>
        <v>315</v>
      </c>
      <c r="Q28"/>
      <c r="R28"/>
      <c r="U28"/>
      <c r="V28"/>
      <c r="W28"/>
    </row>
    <row r="29" spans="1:23" s="101" customFormat="1" ht="20.100000000000001" customHeight="1" x14ac:dyDescent="0.2">
      <c r="A29" s="97" t="s">
        <v>17</v>
      </c>
      <c r="B29" s="102"/>
      <c r="C29" s="99">
        <v>305</v>
      </c>
      <c r="D29" s="99">
        <v>340</v>
      </c>
      <c r="E29" s="91">
        <f t="shared" si="7"/>
        <v>645</v>
      </c>
      <c r="F29" s="99">
        <v>301</v>
      </c>
      <c r="G29" s="99">
        <v>335</v>
      </c>
      <c r="H29" s="91">
        <f t="shared" si="8"/>
        <v>636</v>
      </c>
      <c r="I29" s="99">
        <v>306</v>
      </c>
      <c r="J29" s="99">
        <v>338</v>
      </c>
      <c r="K29" s="91">
        <f t="shared" si="9"/>
        <v>644</v>
      </c>
      <c r="L29" s="121">
        <v>300</v>
      </c>
      <c r="M29" s="121">
        <v>338</v>
      </c>
      <c r="N29" s="117">
        <f t="shared" si="10"/>
        <v>638</v>
      </c>
      <c r="Q29"/>
      <c r="R29"/>
      <c r="U29"/>
      <c r="V29"/>
      <c r="W29"/>
    </row>
    <row r="30" spans="1:23" s="101" customFormat="1" ht="20.100000000000001" customHeight="1" x14ac:dyDescent="0.2">
      <c r="A30" s="97" t="s">
        <v>18</v>
      </c>
      <c r="B30" s="102"/>
      <c r="C30" s="99">
        <v>620</v>
      </c>
      <c r="D30" s="99">
        <v>729</v>
      </c>
      <c r="E30" s="91">
        <f t="shared" si="7"/>
        <v>1349</v>
      </c>
      <c r="F30" s="99">
        <v>637</v>
      </c>
      <c r="G30" s="99">
        <v>731</v>
      </c>
      <c r="H30" s="91">
        <f t="shared" si="8"/>
        <v>1368</v>
      </c>
      <c r="I30" s="99">
        <v>636</v>
      </c>
      <c r="J30" s="99">
        <v>742</v>
      </c>
      <c r="K30" s="91">
        <f t="shared" si="9"/>
        <v>1378</v>
      </c>
      <c r="L30" s="121">
        <v>651</v>
      </c>
      <c r="M30" s="121">
        <v>751</v>
      </c>
      <c r="N30" s="117">
        <f t="shared" si="10"/>
        <v>1402</v>
      </c>
      <c r="Q30"/>
      <c r="R30"/>
      <c r="U30"/>
      <c r="V30"/>
      <c r="W30"/>
    </row>
    <row r="31" spans="1:23" s="101" customFormat="1" ht="20.100000000000001" customHeight="1" x14ac:dyDescent="0.2">
      <c r="A31" s="97" t="s">
        <v>93</v>
      </c>
      <c r="B31" s="102"/>
      <c r="C31" s="99">
        <v>483</v>
      </c>
      <c r="D31" s="99">
        <v>576</v>
      </c>
      <c r="E31" s="91">
        <f t="shared" si="7"/>
        <v>1059</v>
      </c>
      <c r="F31" s="99">
        <v>472</v>
      </c>
      <c r="G31" s="99">
        <v>563</v>
      </c>
      <c r="H31" s="91">
        <f t="shared" si="8"/>
        <v>1035</v>
      </c>
      <c r="I31" s="99">
        <v>466</v>
      </c>
      <c r="J31" s="99">
        <v>549</v>
      </c>
      <c r="K31" s="91">
        <f t="shared" si="9"/>
        <v>1015</v>
      </c>
      <c r="L31" s="121">
        <v>451</v>
      </c>
      <c r="M31" s="121">
        <v>532</v>
      </c>
      <c r="N31" s="117">
        <f t="shared" si="10"/>
        <v>983</v>
      </c>
      <c r="Q31"/>
      <c r="R31"/>
      <c r="U31"/>
      <c r="V31"/>
      <c r="W31"/>
    </row>
    <row r="32" spans="1:23" s="101" customFormat="1" ht="20.100000000000001" customHeight="1" x14ac:dyDescent="0.2">
      <c r="A32" s="97" t="s">
        <v>94</v>
      </c>
      <c r="B32" s="102"/>
      <c r="C32" s="99">
        <v>370</v>
      </c>
      <c r="D32" s="99">
        <v>707</v>
      </c>
      <c r="E32" s="91">
        <f t="shared" si="7"/>
        <v>1077</v>
      </c>
      <c r="F32" s="99">
        <v>379</v>
      </c>
      <c r="G32" s="99">
        <v>727</v>
      </c>
      <c r="H32" s="91">
        <f t="shared" si="8"/>
        <v>1106</v>
      </c>
      <c r="I32" s="99">
        <v>366</v>
      </c>
      <c r="J32" s="99">
        <v>705</v>
      </c>
      <c r="K32" s="91">
        <f t="shared" si="9"/>
        <v>1071</v>
      </c>
      <c r="L32" s="121">
        <v>357</v>
      </c>
      <c r="M32" s="121">
        <v>676</v>
      </c>
      <c r="N32" s="117">
        <f t="shared" si="10"/>
        <v>1033</v>
      </c>
      <c r="Q32"/>
      <c r="R32"/>
      <c r="U32"/>
      <c r="V32"/>
      <c r="W32"/>
    </row>
    <row r="33" spans="1:23" s="101" customFormat="1" ht="20.100000000000001" customHeight="1" x14ac:dyDescent="0.2">
      <c r="A33" s="97" t="s">
        <v>95</v>
      </c>
      <c r="B33" s="102"/>
      <c r="C33" s="99">
        <v>84</v>
      </c>
      <c r="D33" s="99">
        <v>161</v>
      </c>
      <c r="E33" s="91">
        <f t="shared" si="7"/>
        <v>245</v>
      </c>
      <c r="F33" s="99">
        <v>83</v>
      </c>
      <c r="G33" s="99">
        <v>162</v>
      </c>
      <c r="H33" s="91">
        <f t="shared" si="8"/>
        <v>245</v>
      </c>
      <c r="I33" s="99">
        <v>74</v>
      </c>
      <c r="J33" s="99">
        <v>158</v>
      </c>
      <c r="K33" s="91">
        <f t="shared" si="9"/>
        <v>232</v>
      </c>
      <c r="L33" s="121">
        <v>84</v>
      </c>
      <c r="M33" s="121">
        <v>160</v>
      </c>
      <c r="N33" s="117">
        <f t="shared" si="10"/>
        <v>244</v>
      </c>
      <c r="Q33"/>
      <c r="R33"/>
    </row>
    <row r="34" spans="1:23" s="101" customFormat="1" ht="20.100000000000001" customHeight="1" x14ac:dyDescent="0.2">
      <c r="A34" s="97" t="s">
        <v>96</v>
      </c>
      <c r="B34" s="102"/>
      <c r="C34" s="99">
        <v>113</v>
      </c>
      <c r="D34" s="99">
        <v>225</v>
      </c>
      <c r="E34" s="91">
        <f t="shared" si="7"/>
        <v>338</v>
      </c>
      <c r="F34" s="99">
        <v>112</v>
      </c>
      <c r="G34" s="99">
        <v>221</v>
      </c>
      <c r="H34" s="91">
        <f t="shared" si="8"/>
        <v>333</v>
      </c>
      <c r="I34" s="99">
        <v>114</v>
      </c>
      <c r="J34" s="99">
        <v>223</v>
      </c>
      <c r="K34" s="91">
        <f t="shared" si="9"/>
        <v>337</v>
      </c>
      <c r="L34" s="121">
        <v>109</v>
      </c>
      <c r="M34" s="121">
        <v>236</v>
      </c>
      <c r="N34" s="117">
        <f t="shared" si="10"/>
        <v>345</v>
      </c>
    </row>
    <row r="35" spans="1:23" s="101" customFormat="1" ht="20.100000000000001" customHeight="1" x14ac:dyDescent="0.2">
      <c r="A35" s="97" t="s">
        <v>97</v>
      </c>
      <c r="B35" s="102"/>
      <c r="C35" s="99">
        <v>173</v>
      </c>
      <c r="D35" s="99">
        <v>403</v>
      </c>
      <c r="E35" s="91">
        <f t="shared" si="7"/>
        <v>576</v>
      </c>
      <c r="F35" s="99">
        <v>171</v>
      </c>
      <c r="G35" s="99">
        <v>398</v>
      </c>
      <c r="H35" s="91">
        <f t="shared" si="8"/>
        <v>569</v>
      </c>
      <c r="I35" s="99">
        <v>174</v>
      </c>
      <c r="J35" s="99">
        <v>407</v>
      </c>
      <c r="K35" s="91">
        <f t="shared" si="9"/>
        <v>581</v>
      </c>
      <c r="L35" s="121">
        <v>178</v>
      </c>
      <c r="M35" s="121">
        <v>412</v>
      </c>
      <c r="N35" s="117">
        <f t="shared" si="10"/>
        <v>590</v>
      </c>
    </row>
    <row r="36" spans="1:23" s="101" customFormat="1" ht="20.100000000000001" customHeight="1" x14ac:dyDescent="0.2">
      <c r="A36" s="97" t="s">
        <v>98</v>
      </c>
      <c r="B36" s="102"/>
      <c r="C36" s="99">
        <v>14</v>
      </c>
      <c r="D36" s="99">
        <v>36</v>
      </c>
      <c r="E36" s="91">
        <f t="shared" si="7"/>
        <v>50</v>
      </c>
      <c r="F36" s="99">
        <v>13</v>
      </c>
      <c r="G36" s="99">
        <v>36</v>
      </c>
      <c r="H36" s="91">
        <f t="shared" si="8"/>
        <v>49</v>
      </c>
      <c r="I36" s="99">
        <v>13</v>
      </c>
      <c r="J36" s="99">
        <v>45</v>
      </c>
      <c r="K36" s="91">
        <f t="shared" si="9"/>
        <v>58</v>
      </c>
      <c r="L36" s="121">
        <v>113</v>
      </c>
      <c r="M36" s="121">
        <v>206</v>
      </c>
      <c r="N36" s="117">
        <f t="shared" si="10"/>
        <v>319</v>
      </c>
    </row>
    <row r="37" spans="1:23" s="101" customFormat="1" ht="20.100000000000001" customHeight="1" x14ac:dyDescent="0.2">
      <c r="A37" s="97" t="s">
        <v>91</v>
      </c>
      <c r="B37" s="102"/>
      <c r="C37" s="99">
        <v>380</v>
      </c>
      <c r="D37" s="99">
        <v>691</v>
      </c>
      <c r="E37" s="91">
        <f t="shared" si="7"/>
        <v>1071</v>
      </c>
      <c r="F37" s="99">
        <v>364</v>
      </c>
      <c r="G37" s="99">
        <v>639</v>
      </c>
      <c r="H37" s="91">
        <f t="shared" si="8"/>
        <v>1003</v>
      </c>
      <c r="I37" s="99">
        <v>264</v>
      </c>
      <c r="J37" s="99">
        <v>416</v>
      </c>
      <c r="K37" s="91">
        <f t="shared" si="9"/>
        <v>680</v>
      </c>
      <c r="L37" s="121">
        <v>308</v>
      </c>
      <c r="M37" s="121">
        <v>573</v>
      </c>
      <c r="N37" s="117">
        <f t="shared" si="10"/>
        <v>881</v>
      </c>
    </row>
    <row r="38" spans="1:23" s="101" customFormat="1" ht="20.100000000000001" customHeight="1" x14ac:dyDescent="0.2">
      <c r="A38" s="97" t="s">
        <v>99</v>
      </c>
      <c r="B38" s="102"/>
      <c r="C38" s="99">
        <v>6</v>
      </c>
      <c r="D38" s="99">
        <v>37</v>
      </c>
      <c r="E38" s="91">
        <f t="shared" si="7"/>
        <v>43</v>
      </c>
      <c r="F38" s="99">
        <v>6</v>
      </c>
      <c r="G38" s="99">
        <v>35</v>
      </c>
      <c r="H38" s="91">
        <f t="shared" si="8"/>
        <v>41</v>
      </c>
      <c r="I38" s="99">
        <v>5</v>
      </c>
      <c r="J38" s="99">
        <v>32</v>
      </c>
      <c r="K38" s="91">
        <f t="shared" si="9"/>
        <v>37</v>
      </c>
      <c r="L38" s="121">
        <v>3</v>
      </c>
      <c r="M38" s="121">
        <v>29</v>
      </c>
      <c r="N38" s="117">
        <f t="shared" si="10"/>
        <v>32</v>
      </c>
    </row>
    <row r="39" spans="1:23" s="101" customFormat="1" ht="20.100000000000001" customHeight="1" x14ac:dyDescent="0.2">
      <c r="A39" s="97" t="s">
        <v>13</v>
      </c>
      <c r="B39" s="102"/>
      <c r="C39" s="99">
        <v>445</v>
      </c>
      <c r="D39" s="99">
        <v>392</v>
      </c>
      <c r="E39" s="91">
        <f t="shared" si="7"/>
        <v>837</v>
      </c>
      <c r="F39" s="99">
        <v>420</v>
      </c>
      <c r="G39" s="99">
        <v>381</v>
      </c>
      <c r="H39" s="91">
        <f t="shared" si="8"/>
        <v>801</v>
      </c>
      <c r="I39" s="99">
        <v>410</v>
      </c>
      <c r="J39" s="99">
        <v>374</v>
      </c>
      <c r="K39" s="91">
        <f t="shared" si="9"/>
        <v>784</v>
      </c>
      <c r="L39" s="121">
        <v>442</v>
      </c>
      <c r="M39" s="121">
        <v>402</v>
      </c>
      <c r="N39" s="117">
        <f t="shared" si="10"/>
        <v>844</v>
      </c>
    </row>
    <row r="40" spans="1:23" s="82" customFormat="1" ht="20.100000000000001" customHeight="1" x14ac:dyDescent="0.2">
      <c r="A40" s="287" t="s">
        <v>100</v>
      </c>
      <c r="B40" s="288"/>
      <c r="C40" s="99">
        <v>0</v>
      </c>
      <c r="D40" s="99">
        <v>0</v>
      </c>
      <c r="E40" s="91">
        <f t="shared" si="7"/>
        <v>0</v>
      </c>
      <c r="F40" s="99">
        <v>0</v>
      </c>
      <c r="G40" s="99">
        <v>0</v>
      </c>
      <c r="H40" s="91">
        <f t="shared" si="8"/>
        <v>0</v>
      </c>
      <c r="I40" s="99">
        <v>0</v>
      </c>
      <c r="J40" s="99">
        <v>0</v>
      </c>
      <c r="K40" s="91">
        <f t="shared" si="9"/>
        <v>0</v>
      </c>
      <c r="L40" s="121">
        <v>0</v>
      </c>
      <c r="M40" s="121">
        <v>0</v>
      </c>
      <c r="N40" s="117">
        <f t="shared" si="10"/>
        <v>0</v>
      </c>
      <c r="O40"/>
      <c r="P40"/>
      <c r="Q40"/>
      <c r="R40"/>
      <c r="S40"/>
      <c r="T40"/>
      <c r="U40"/>
      <c r="V40"/>
      <c r="W40"/>
    </row>
    <row r="41" spans="1:23" s="82" customFormat="1" ht="39.950000000000003" customHeight="1" x14ac:dyDescent="0.2">
      <c r="A41" s="285" t="s">
        <v>101</v>
      </c>
      <c r="B41" s="286"/>
      <c r="C41" s="104">
        <f>SUM(C42,C49,C56,C63)</f>
        <v>5105</v>
      </c>
      <c r="D41" s="104">
        <f>SUM(D42,D49,D56,D63)</f>
        <v>4071</v>
      </c>
      <c r="E41" s="87">
        <f t="shared" si="7"/>
        <v>9176</v>
      </c>
      <c r="F41" s="104">
        <f>SUM(F42,F49,F56,F63)</f>
        <v>5142</v>
      </c>
      <c r="G41" s="104">
        <f>SUM(G42,G49,G56,G63)</f>
        <v>4116</v>
      </c>
      <c r="H41" s="87">
        <f t="shared" si="8"/>
        <v>9258</v>
      </c>
      <c r="I41" s="104">
        <f>SUM(I42,I49,I56,I63)</f>
        <v>5113</v>
      </c>
      <c r="J41" s="104">
        <f>SUM(J42,J49,J56,J63)</f>
        <v>4074</v>
      </c>
      <c r="K41" s="87">
        <f t="shared" si="9"/>
        <v>9187</v>
      </c>
      <c r="L41" s="115">
        <f>SUM(L42,L49,L56,L63)</f>
        <v>5193</v>
      </c>
      <c r="M41" s="115">
        <f>SUM(M42,M49,M56,M63)</f>
        <v>4125</v>
      </c>
      <c r="N41" s="116">
        <f t="shared" si="10"/>
        <v>9318</v>
      </c>
    </row>
    <row r="42" spans="1:23" ht="20.100000000000001" customHeight="1" x14ac:dyDescent="0.2">
      <c r="A42" s="105" t="s">
        <v>102</v>
      </c>
      <c r="B42" s="106"/>
      <c r="C42" s="107">
        <f>SUM(C43:C48)</f>
        <v>3062</v>
      </c>
      <c r="D42" s="107">
        <f>SUM(D43:D48)</f>
        <v>1741</v>
      </c>
      <c r="E42" s="91">
        <f t="shared" si="7"/>
        <v>4803</v>
      </c>
      <c r="F42" s="107">
        <f>SUM(F43:F48)</f>
        <v>3082</v>
      </c>
      <c r="G42" s="107">
        <f>SUM(G43:G48)</f>
        <v>1749</v>
      </c>
      <c r="H42" s="91">
        <f t="shared" si="8"/>
        <v>4831</v>
      </c>
      <c r="I42" s="107">
        <f>SUM(I43:I48)</f>
        <v>3104</v>
      </c>
      <c r="J42" s="107">
        <f>SUM(J43:J48)</f>
        <v>1745</v>
      </c>
      <c r="K42" s="91">
        <f t="shared" si="9"/>
        <v>4849</v>
      </c>
      <c r="L42" s="196">
        <f>SUM(L43:L48)</f>
        <v>3147</v>
      </c>
      <c r="M42" s="196">
        <f>SUM(M43:M48)</f>
        <v>1782</v>
      </c>
      <c r="N42" s="117">
        <f t="shared" si="10"/>
        <v>4929</v>
      </c>
    </row>
    <row r="43" spans="1:23" ht="20.100000000000001" customHeight="1" x14ac:dyDescent="0.2">
      <c r="A43" s="92" t="s">
        <v>103</v>
      </c>
      <c r="B43" s="90"/>
      <c r="C43" s="91">
        <v>193</v>
      </c>
      <c r="D43" s="91">
        <v>204</v>
      </c>
      <c r="E43" s="91">
        <f t="shared" si="7"/>
        <v>397</v>
      </c>
      <c r="F43" s="91">
        <v>195</v>
      </c>
      <c r="G43" s="91">
        <v>207</v>
      </c>
      <c r="H43" s="91">
        <f t="shared" si="8"/>
        <v>402</v>
      </c>
      <c r="I43" s="91">
        <v>194</v>
      </c>
      <c r="J43" s="91">
        <v>205</v>
      </c>
      <c r="K43" s="91">
        <f t="shared" si="9"/>
        <v>399</v>
      </c>
      <c r="L43" s="121">
        <v>206</v>
      </c>
      <c r="M43" s="121">
        <v>219</v>
      </c>
      <c r="N43" s="117">
        <f t="shared" si="10"/>
        <v>425</v>
      </c>
    </row>
    <row r="44" spans="1:23" ht="20.100000000000001" customHeight="1" x14ac:dyDescent="0.2">
      <c r="A44" s="92" t="s">
        <v>104</v>
      </c>
      <c r="B44" s="95"/>
      <c r="C44" s="91">
        <v>501</v>
      </c>
      <c r="D44" s="91">
        <v>397</v>
      </c>
      <c r="E44" s="91">
        <f t="shared" si="7"/>
        <v>898</v>
      </c>
      <c r="F44" s="91">
        <v>502</v>
      </c>
      <c r="G44" s="91">
        <v>395</v>
      </c>
      <c r="H44" s="91">
        <f t="shared" si="8"/>
        <v>897</v>
      </c>
      <c r="I44" s="91">
        <v>502</v>
      </c>
      <c r="J44" s="91">
        <v>396</v>
      </c>
      <c r="K44" s="91">
        <f t="shared" si="9"/>
        <v>898</v>
      </c>
      <c r="L44" s="121">
        <v>511</v>
      </c>
      <c r="M44" s="121">
        <v>408</v>
      </c>
      <c r="N44" s="117">
        <f t="shared" si="10"/>
        <v>919</v>
      </c>
    </row>
    <row r="45" spans="1:23" ht="20.100000000000001" customHeight="1" x14ac:dyDescent="0.2">
      <c r="A45" s="92" t="s">
        <v>105</v>
      </c>
      <c r="B45" s="95"/>
      <c r="C45" s="91">
        <v>1816</v>
      </c>
      <c r="D45" s="91">
        <v>941</v>
      </c>
      <c r="E45" s="91">
        <f t="shared" si="7"/>
        <v>2757</v>
      </c>
      <c r="F45" s="91">
        <v>1802</v>
      </c>
      <c r="G45" s="91">
        <v>937</v>
      </c>
      <c r="H45" s="91">
        <f t="shared" si="8"/>
        <v>2739</v>
      </c>
      <c r="I45" s="91">
        <v>1799</v>
      </c>
      <c r="J45" s="91">
        <v>933</v>
      </c>
      <c r="K45" s="91">
        <f t="shared" si="9"/>
        <v>2732</v>
      </c>
      <c r="L45" s="121">
        <v>1822</v>
      </c>
      <c r="M45" s="121">
        <v>938</v>
      </c>
      <c r="N45" s="117">
        <f t="shared" si="10"/>
        <v>2760</v>
      </c>
    </row>
    <row r="46" spans="1:23" ht="20.100000000000001" customHeight="1" x14ac:dyDescent="0.2">
      <c r="A46" s="92" t="s">
        <v>106</v>
      </c>
      <c r="B46" s="95"/>
      <c r="C46" s="91">
        <v>552</v>
      </c>
      <c r="D46" s="91">
        <v>189</v>
      </c>
      <c r="E46" s="91">
        <f t="shared" si="7"/>
        <v>741</v>
      </c>
      <c r="F46" s="91">
        <v>583</v>
      </c>
      <c r="G46" s="91">
        <v>200</v>
      </c>
      <c r="H46" s="91">
        <f t="shared" si="8"/>
        <v>783</v>
      </c>
      <c r="I46" s="91">
        <v>609</v>
      </c>
      <c r="J46" s="91">
        <v>201</v>
      </c>
      <c r="K46" s="91">
        <f t="shared" si="9"/>
        <v>810</v>
      </c>
      <c r="L46" s="121">
        <v>577</v>
      </c>
      <c r="M46" s="121">
        <v>201</v>
      </c>
      <c r="N46" s="117">
        <f t="shared" si="10"/>
        <v>778</v>
      </c>
    </row>
    <row r="47" spans="1:23" ht="20.100000000000001" customHeight="1" x14ac:dyDescent="0.2">
      <c r="A47" s="92" t="s">
        <v>30</v>
      </c>
      <c r="B47" s="95"/>
      <c r="C47" s="91">
        <v>0</v>
      </c>
      <c r="D47" s="91">
        <v>10</v>
      </c>
      <c r="E47" s="91">
        <f t="shared" si="7"/>
        <v>10</v>
      </c>
      <c r="F47" s="91">
        <v>0</v>
      </c>
      <c r="G47" s="91">
        <v>10</v>
      </c>
      <c r="H47" s="91">
        <f t="shared" si="8"/>
        <v>10</v>
      </c>
      <c r="I47" s="91">
        <v>0</v>
      </c>
      <c r="J47" s="91">
        <v>10</v>
      </c>
      <c r="K47" s="91">
        <f t="shared" si="9"/>
        <v>10</v>
      </c>
      <c r="L47" s="121">
        <v>31</v>
      </c>
      <c r="M47" s="121">
        <v>16</v>
      </c>
      <c r="N47" s="117">
        <f t="shared" si="10"/>
        <v>47</v>
      </c>
    </row>
    <row r="48" spans="1:23" ht="20.100000000000001" customHeight="1" x14ac:dyDescent="0.2">
      <c r="A48" s="296" t="s">
        <v>107</v>
      </c>
      <c r="B48" s="297"/>
      <c r="C48" s="91">
        <v>0</v>
      </c>
      <c r="D48" s="91">
        <v>0</v>
      </c>
      <c r="E48" s="91">
        <f t="shared" si="7"/>
        <v>0</v>
      </c>
      <c r="F48" s="91">
        <v>0</v>
      </c>
      <c r="G48" s="91">
        <v>0</v>
      </c>
      <c r="H48" s="91">
        <f t="shared" si="8"/>
        <v>0</v>
      </c>
      <c r="I48" s="91">
        <v>0</v>
      </c>
      <c r="J48" s="91">
        <v>0</v>
      </c>
      <c r="K48" s="91">
        <f t="shared" si="9"/>
        <v>0</v>
      </c>
      <c r="L48" s="117">
        <v>0</v>
      </c>
      <c r="M48" s="117">
        <v>0</v>
      </c>
      <c r="N48" s="117">
        <f t="shared" si="10"/>
        <v>0</v>
      </c>
    </row>
    <row r="49" spans="1:23" ht="20.100000000000001" customHeight="1" x14ac:dyDescent="0.2">
      <c r="A49" s="89" t="s">
        <v>108</v>
      </c>
      <c r="B49" s="95"/>
      <c r="C49" s="103">
        <f>SUM(C50:C55)</f>
        <v>1709</v>
      </c>
      <c r="D49" s="103">
        <f>SUM(D50:D55)</f>
        <v>2021</v>
      </c>
      <c r="E49" s="91">
        <f t="shared" si="7"/>
        <v>3730</v>
      </c>
      <c r="F49" s="103">
        <f>SUM(F50:F55)</f>
        <v>1733</v>
      </c>
      <c r="G49" s="103">
        <f>SUM(G50:G55)</f>
        <v>2070</v>
      </c>
      <c r="H49" s="91">
        <f t="shared" si="8"/>
        <v>3803</v>
      </c>
      <c r="I49" s="103">
        <f>SUM(I50:I55)</f>
        <v>1735</v>
      </c>
      <c r="J49" s="103">
        <f>SUM(J50:J55)</f>
        <v>2066</v>
      </c>
      <c r="K49" s="91">
        <f t="shared" si="9"/>
        <v>3801</v>
      </c>
      <c r="L49" s="197">
        <f>SUM(L50:L55)</f>
        <v>1735</v>
      </c>
      <c r="M49" s="197">
        <f>SUM(M50:M55)</f>
        <v>2056</v>
      </c>
      <c r="N49" s="117">
        <f t="shared" si="10"/>
        <v>3791</v>
      </c>
    </row>
    <row r="50" spans="1:23" ht="20.100000000000001" customHeight="1" x14ac:dyDescent="0.2">
      <c r="A50" s="92" t="s">
        <v>31</v>
      </c>
      <c r="B50" s="90"/>
      <c r="C50" s="91">
        <v>90</v>
      </c>
      <c r="D50" s="91">
        <v>113</v>
      </c>
      <c r="E50" s="91">
        <f t="shared" si="7"/>
        <v>203</v>
      </c>
      <c r="F50" s="91">
        <v>90</v>
      </c>
      <c r="G50" s="91">
        <v>113</v>
      </c>
      <c r="H50" s="91">
        <f t="shared" si="8"/>
        <v>203</v>
      </c>
      <c r="I50" s="91">
        <v>90</v>
      </c>
      <c r="J50" s="91">
        <v>113</v>
      </c>
      <c r="K50" s="91">
        <f t="shared" si="9"/>
        <v>203</v>
      </c>
      <c r="L50" s="121">
        <v>94</v>
      </c>
      <c r="M50" s="121">
        <v>116</v>
      </c>
      <c r="N50" s="117">
        <f t="shared" si="10"/>
        <v>210</v>
      </c>
    </row>
    <row r="51" spans="1:23" ht="20.100000000000001" customHeight="1" x14ac:dyDescent="0.2">
      <c r="A51" s="92" t="s">
        <v>32</v>
      </c>
      <c r="B51" s="95"/>
      <c r="C51" s="91">
        <v>119</v>
      </c>
      <c r="D51" s="91">
        <v>181</v>
      </c>
      <c r="E51" s="91">
        <f t="shared" si="7"/>
        <v>300</v>
      </c>
      <c r="F51" s="91">
        <v>120</v>
      </c>
      <c r="G51" s="91">
        <v>183</v>
      </c>
      <c r="H51" s="91">
        <f t="shared" si="8"/>
        <v>303</v>
      </c>
      <c r="I51" s="91">
        <v>122</v>
      </c>
      <c r="J51" s="91">
        <v>181</v>
      </c>
      <c r="K51" s="91">
        <f t="shared" si="9"/>
        <v>303</v>
      </c>
      <c r="L51" s="121">
        <v>124</v>
      </c>
      <c r="M51" s="121">
        <v>182</v>
      </c>
      <c r="N51" s="117">
        <f t="shared" si="10"/>
        <v>306</v>
      </c>
    </row>
    <row r="52" spans="1:23" ht="20.100000000000001" customHeight="1" x14ac:dyDescent="0.2">
      <c r="A52" s="92" t="s">
        <v>33</v>
      </c>
      <c r="B52" s="95"/>
      <c r="C52" s="91">
        <v>808</v>
      </c>
      <c r="D52" s="91">
        <v>1224</v>
      </c>
      <c r="E52" s="91">
        <f t="shared" si="7"/>
        <v>2032</v>
      </c>
      <c r="F52" s="91">
        <v>812</v>
      </c>
      <c r="G52" s="91">
        <v>1226</v>
      </c>
      <c r="H52" s="91">
        <f t="shared" si="8"/>
        <v>2038</v>
      </c>
      <c r="I52" s="91">
        <v>812</v>
      </c>
      <c r="J52" s="91">
        <v>1224</v>
      </c>
      <c r="K52" s="91">
        <f t="shared" si="9"/>
        <v>2036</v>
      </c>
      <c r="L52" s="121">
        <v>815</v>
      </c>
      <c r="M52" s="121">
        <v>1217</v>
      </c>
      <c r="N52" s="117">
        <f t="shared" si="10"/>
        <v>2032</v>
      </c>
    </row>
    <row r="53" spans="1:23" ht="20.100000000000001" customHeight="1" x14ac:dyDescent="0.2">
      <c r="A53" s="92" t="s">
        <v>34</v>
      </c>
      <c r="B53" s="95"/>
      <c r="C53" s="91">
        <v>692</v>
      </c>
      <c r="D53" s="91">
        <v>503</v>
      </c>
      <c r="E53" s="91">
        <f t="shared" si="7"/>
        <v>1195</v>
      </c>
      <c r="F53" s="91">
        <v>711</v>
      </c>
      <c r="G53" s="91">
        <v>548</v>
      </c>
      <c r="H53" s="91">
        <f t="shared" si="8"/>
        <v>1259</v>
      </c>
      <c r="I53" s="91">
        <v>711</v>
      </c>
      <c r="J53" s="91">
        <v>548</v>
      </c>
      <c r="K53" s="91">
        <f t="shared" si="9"/>
        <v>1259</v>
      </c>
      <c r="L53" s="121">
        <v>702</v>
      </c>
      <c r="M53" s="121">
        <v>541</v>
      </c>
      <c r="N53" s="117">
        <f t="shared" si="10"/>
        <v>1243</v>
      </c>
    </row>
    <row r="54" spans="1:23" ht="20.100000000000001" customHeight="1" x14ac:dyDescent="0.2">
      <c r="A54" s="92" t="s">
        <v>35</v>
      </c>
      <c r="B54" s="95"/>
      <c r="C54" s="91">
        <v>0</v>
      </c>
      <c r="D54" s="91">
        <v>0</v>
      </c>
      <c r="E54" s="91">
        <f t="shared" si="7"/>
        <v>0</v>
      </c>
      <c r="F54" s="91">
        <v>0</v>
      </c>
      <c r="G54" s="91">
        <v>0</v>
      </c>
      <c r="H54" s="91">
        <f t="shared" si="8"/>
        <v>0</v>
      </c>
      <c r="I54" s="91">
        <v>0</v>
      </c>
      <c r="J54" s="91">
        <v>0</v>
      </c>
      <c r="K54" s="91">
        <f t="shared" si="9"/>
        <v>0</v>
      </c>
      <c r="L54" s="117">
        <v>0</v>
      </c>
      <c r="M54" s="117">
        <v>0</v>
      </c>
      <c r="N54" s="117">
        <f t="shared" si="10"/>
        <v>0</v>
      </c>
    </row>
    <row r="55" spans="1:23" ht="20.100000000000001" customHeight="1" x14ac:dyDescent="0.2">
      <c r="A55" s="296" t="s">
        <v>107</v>
      </c>
      <c r="B55" s="297"/>
      <c r="C55" s="91">
        <v>0</v>
      </c>
      <c r="D55" s="91">
        <v>0</v>
      </c>
      <c r="E55" s="91">
        <f t="shared" si="7"/>
        <v>0</v>
      </c>
      <c r="F55" s="91">
        <v>0</v>
      </c>
      <c r="G55" s="91">
        <v>0</v>
      </c>
      <c r="H55" s="91">
        <f t="shared" si="8"/>
        <v>0</v>
      </c>
      <c r="I55" s="91">
        <v>0</v>
      </c>
      <c r="J55" s="91">
        <v>0</v>
      </c>
      <c r="K55" s="91">
        <f t="shared" si="9"/>
        <v>0</v>
      </c>
      <c r="L55" s="117">
        <v>0</v>
      </c>
      <c r="M55" s="117">
        <v>0</v>
      </c>
      <c r="N55" s="117">
        <f t="shared" si="10"/>
        <v>0</v>
      </c>
    </row>
    <row r="56" spans="1:23" ht="20.100000000000001" customHeight="1" x14ac:dyDescent="0.2">
      <c r="A56" s="89" t="s">
        <v>109</v>
      </c>
      <c r="B56" s="95"/>
      <c r="C56" s="103">
        <f>SUM(C57:C62)</f>
        <v>334</v>
      </c>
      <c r="D56" s="94">
        <f>SUM(D57:D62)</f>
        <v>309</v>
      </c>
      <c r="E56" s="91">
        <f t="shared" si="7"/>
        <v>643</v>
      </c>
      <c r="F56" s="103">
        <f>SUM(F57:F62)</f>
        <v>327</v>
      </c>
      <c r="G56" s="94">
        <f>SUM(G57:G62)</f>
        <v>297</v>
      </c>
      <c r="H56" s="91">
        <f t="shared" si="8"/>
        <v>624</v>
      </c>
      <c r="I56" s="103">
        <f>SUM(I57:I62)</f>
        <v>274</v>
      </c>
      <c r="J56" s="94">
        <f>SUM(J57:J62)</f>
        <v>263</v>
      </c>
      <c r="K56" s="91">
        <f t="shared" si="9"/>
        <v>537</v>
      </c>
      <c r="L56" s="197">
        <f>SUM(L57:L62)</f>
        <v>311</v>
      </c>
      <c r="M56" s="118">
        <f>SUM(M57:M62)</f>
        <v>287</v>
      </c>
      <c r="N56" s="117">
        <f t="shared" si="10"/>
        <v>598</v>
      </c>
    </row>
    <row r="57" spans="1:23" ht="20.100000000000001" customHeight="1" x14ac:dyDescent="0.2">
      <c r="A57" s="92" t="s">
        <v>31</v>
      </c>
      <c r="B57" s="90"/>
      <c r="C57" s="99">
        <v>31</v>
      </c>
      <c r="D57" s="99">
        <v>25</v>
      </c>
      <c r="E57" s="91">
        <f t="shared" si="7"/>
        <v>56</v>
      </c>
      <c r="F57" s="99">
        <v>27</v>
      </c>
      <c r="G57" s="99">
        <v>22</v>
      </c>
      <c r="H57" s="91">
        <f t="shared" si="8"/>
        <v>49</v>
      </c>
      <c r="I57" s="99">
        <v>20</v>
      </c>
      <c r="J57" s="99">
        <v>22</v>
      </c>
      <c r="K57" s="91">
        <f t="shared" si="9"/>
        <v>42</v>
      </c>
      <c r="L57" s="121">
        <v>28</v>
      </c>
      <c r="M57" s="121">
        <v>24</v>
      </c>
      <c r="N57" s="117">
        <f t="shared" si="10"/>
        <v>52</v>
      </c>
    </row>
    <row r="58" spans="1:23" ht="20.100000000000001" customHeight="1" x14ac:dyDescent="0.2">
      <c r="A58" s="92" t="s">
        <v>32</v>
      </c>
      <c r="B58" s="95"/>
      <c r="C58" s="99">
        <v>16</v>
      </c>
      <c r="D58" s="99">
        <v>8</v>
      </c>
      <c r="E58" s="91">
        <f t="shared" si="7"/>
        <v>24</v>
      </c>
      <c r="F58" s="99">
        <v>16</v>
      </c>
      <c r="G58" s="99">
        <v>9</v>
      </c>
      <c r="H58" s="91">
        <f t="shared" si="8"/>
        <v>25</v>
      </c>
      <c r="I58" s="99">
        <v>17</v>
      </c>
      <c r="J58" s="99">
        <v>9</v>
      </c>
      <c r="K58" s="91">
        <f t="shared" si="9"/>
        <v>26</v>
      </c>
      <c r="L58" s="121">
        <v>18</v>
      </c>
      <c r="M58" s="121">
        <v>8</v>
      </c>
      <c r="N58" s="117">
        <f t="shared" si="10"/>
        <v>26</v>
      </c>
    </row>
    <row r="59" spans="1:23" ht="20.100000000000001" customHeight="1" x14ac:dyDescent="0.2">
      <c r="A59" s="92" t="s">
        <v>33</v>
      </c>
      <c r="B59" s="95"/>
      <c r="C59" s="99">
        <v>59</v>
      </c>
      <c r="D59" s="99">
        <v>62</v>
      </c>
      <c r="E59" s="91">
        <f t="shared" si="7"/>
        <v>121</v>
      </c>
      <c r="F59" s="99">
        <v>69</v>
      </c>
      <c r="G59" s="99">
        <v>68</v>
      </c>
      <c r="H59" s="91">
        <f t="shared" si="8"/>
        <v>137</v>
      </c>
      <c r="I59" s="99">
        <v>53</v>
      </c>
      <c r="J59" s="99">
        <v>51</v>
      </c>
      <c r="K59" s="91">
        <f t="shared" si="9"/>
        <v>104</v>
      </c>
      <c r="L59" s="121">
        <v>45</v>
      </c>
      <c r="M59" s="121">
        <v>58</v>
      </c>
      <c r="N59" s="117">
        <f t="shared" si="10"/>
        <v>103</v>
      </c>
    </row>
    <row r="60" spans="1:23" ht="20.100000000000001" customHeight="1" x14ac:dyDescent="0.2">
      <c r="A60" s="92" t="s">
        <v>34</v>
      </c>
      <c r="B60" s="95"/>
      <c r="C60" s="99">
        <v>228</v>
      </c>
      <c r="D60" s="99">
        <v>214</v>
      </c>
      <c r="E60" s="91">
        <f t="shared" si="7"/>
        <v>442</v>
      </c>
      <c r="F60" s="99">
        <v>215</v>
      </c>
      <c r="G60" s="99">
        <v>198</v>
      </c>
      <c r="H60" s="91">
        <f t="shared" si="8"/>
        <v>413</v>
      </c>
      <c r="I60" s="99">
        <v>184</v>
      </c>
      <c r="J60" s="99">
        <v>181</v>
      </c>
      <c r="K60" s="91">
        <f t="shared" si="9"/>
        <v>365</v>
      </c>
      <c r="L60" s="121">
        <v>220</v>
      </c>
      <c r="M60" s="121">
        <v>197</v>
      </c>
      <c r="N60" s="117">
        <f t="shared" si="10"/>
        <v>417</v>
      </c>
    </row>
    <row r="61" spans="1:23" ht="20.100000000000001" customHeight="1" x14ac:dyDescent="0.2">
      <c r="A61" s="92" t="s">
        <v>35</v>
      </c>
      <c r="B61" s="95"/>
      <c r="C61" s="99">
        <v>0</v>
      </c>
      <c r="D61" s="99">
        <v>0</v>
      </c>
      <c r="E61" s="91">
        <f t="shared" si="7"/>
        <v>0</v>
      </c>
      <c r="F61" s="99">
        <v>0</v>
      </c>
      <c r="G61" s="99">
        <v>0</v>
      </c>
      <c r="H61" s="91">
        <f t="shared" si="8"/>
        <v>0</v>
      </c>
      <c r="I61" s="99">
        <v>0</v>
      </c>
      <c r="J61" s="99">
        <v>0</v>
      </c>
      <c r="K61" s="91">
        <f t="shared" si="9"/>
        <v>0</v>
      </c>
      <c r="L61" s="121">
        <v>0</v>
      </c>
      <c r="M61" s="121">
        <v>0</v>
      </c>
      <c r="N61" s="117">
        <f t="shared" si="10"/>
        <v>0</v>
      </c>
    </row>
    <row r="62" spans="1:23" ht="20.100000000000001" customHeight="1" x14ac:dyDescent="0.2">
      <c r="A62" s="296" t="s">
        <v>107</v>
      </c>
      <c r="B62" s="297"/>
      <c r="C62" s="99">
        <v>0</v>
      </c>
      <c r="D62" s="99">
        <v>0</v>
      </c>
      <c r="E62" s="91">
        <f t="shared" si="7"/>
        <v>0</v>
      </c>
      <c r="F62" s="99">
        <v>0</v>
      </c>
      <c r="G62" s="99">
        <v>0</v>
      </c>
      <c r="H62" s="91">
        <f t="shared" si="8"/>
        <v>0</v>
      </c>
      <c r="I62" s="99">
        <v>0</v>
      </c>
      <c r="J62" s="99">
        <v>0</v>
      </c>
      <c r="K62" s="91">
        <f t="shared" si="9"/>
        <v>0</v>
      </c>
      <c r="L62" s="121">
        <v>0</v>
      </c>
      <c r="M62" s="121">
        <v>0</v>
      </c>
      <c r="N62" s="117">
        <f>SUM(L62:M62)</f>
        <v>0</v>
      </c>
    </row>
    <row r="63" spans="1:23" s="82" customFormat="1" ht="20.100000000000001" customHeight="1" x14ac:dyDescent="0.2">
      <c r="A63" s="89" t="s">
        <v>110</v>
      </c>
      <c r="B63" s="95"/>
      <c r="C63" s="99">
        <v>0</v>
      </c>
      <c r="D63" s="99">
        <v>0</v>
      </c>
      <c r="E63" s="91">
        <f t="shared" si="7"/>
        <v>0</v>
      </c>
      <c r="F63" s="99">
        <v>0</v>
      </c>
      <c r="G63" s="99">
        <v>0</v>
      </c>
      <c r="H63" s="91">
        <f t="shared" si="8"/>
        <v>0</v>
      </c>
      <c r="I63" s="99">
        <v>0</v>
      </c>
      <c r="J63" s="99">
        <v>0</v>
      </c>
      <c r="K63" s="91">
        <f t="shared" si="9"/>
        <v>0</v>
      </c>
      <c r="L63" s="121">
        <v>0</v>
      </c>
      <c r="M63" s="121">
        <v>0</v>
      </c>
      <c r="N63" s="117">
        <f t="shared" si="10"/>
        <v>0</v>
      </c>
      <c r="O63"/>
      <c r="P63"/>
      <c r="Q63"/>
      <c r="R63"/>
      <c r="S63"/>
      <c r="T63"/>
      <c r="U63"/>
      <c r="V63"/>
      <c r="W63"/>
    </row>
    <row r="64" spans="1:23" s="82" customFormat="1" ht="39.950000000000003" customHeight="1" thickBot="1" x14ac:dyDescent="0.25">
      <c r="A64" s="300" t="s">
        <v>111</v>
      </c>
      <c r="B64" s="301"/>
      <c r="C64" s="109">
        <f>SUM(C8,C41)</f>
        <v>11549</v>
      </c>
      <c r="D64" s="109">
        <f>SUM(D8,D41)</f>
        <v>15448</v>
      </c>
      <c r="E64" s="110">
        <f t="shared" si="7"/>
        <v>26997</v>
      </c>
      <c r="F64" s="109">
        <f>SUM(F8,F41)</f>
        <v>11546</v>
      </c>
      <c r="G64" s="109">
        <f>SUM(G8,G41)</f>
        <v>15417</v>
      </c>
      <c r="H64" s="110">
        <f t="shared" si="8"/>
        <v>26963</v>
      </c>
      <c r="I64" s="109">
        <f>SUM(I8,I41)</f>
        <v>11406</v>
      </c>
      <c r="J64" s="109">
        <f>SUM(J8,J41)</f>
        <v>15130</v>
      </c>
      <c r="K64" s="110">
        <f t="shared" si="9"/>
        <v>26536</v>
      </c>
      <c r="L64" s="198">
        <f>SUM(L8,L41)</f>
        <v>11610</v>
      </c>
      <c r="M64" s="198">
        <f>SUM(M8,M41)</f>
        <v>15345</v>
      </c>
      <c r="N64" s="199">
        <f t="shared" si="10"/>
        <v>26955</v>
      </c>
    </row>
    <row r="65" spans="1:34" ht="19.5" customHeight="1" x14ac:dyDescent="0.2">
      <c r="A65" s="111" t="s">
        <v>112</v>
      </c>
      <c r="B65" s="112"/>
      <c r="C65" s="113"/>
      <c r="D65" s="113"/>
      <c r="E65" s="113"/>
    </row>
    <row r="66" spans="1:34" ht="44.25" customHeight="1" x14ac:dyDescent="0.2">
      <c r="A66" s="302" t="s">
        <v>113</v>
      </c>
      <c r="B66" s="302"/>
      <c r="C66" s="302"/>
      <c r="D66" s="302"/>
      <c r="E66" s="302"/>
    </row>
    <row r="67" spans="1:34" ht="20.25" customHeight="1" thickBot="1" x14ac:dyDescent="0.25">
      <c r="A67" s="184"/>
      <c r="B67" s="184"/>
      <c r="C67" s="184"/>
      <c r="D67" s="184"/>
      <c r="E67" s="184"/>
    </row>
    <row r="68" spans="1:34" ht="13.5" thickBot="1" x14ac:dyDescent="0.25">
      <c r="D68" s="273" t="s">
        <v>114</v>
      </c>
      <c r="E68" s="298"/>
      <c r="F68" s="298"/>
      <c r="G68" s="273" t="s">
        <v>115</v>
      </c>
      <c r="H68" s="274"/>
      <c r="I68" s="275"/>
      <c r="J68" s="273" t="s">
        <v>116</v>
      </c>
      <c r="K68" s="274"/>
      <c r="L68" s="275"/>
      <c r="M68" s="273" t="s">
        <v>117</v>
      </c>
      <c r="N68" s="274"/>
      <c r="O68" s="275"/>
      <c r="P68" s="273" t="s">
        <v>118</v>
      </c>
      <c r="Q68" s="274"/>
      <c r="R68" s="275"/>
      <c r="S68" s="273" t="s">
        <v>119</v>
      </c>
      <c r="T68" s="274"/>
      <c r="U68" s="275"/>
      <c r="V68" s="273" t="s">
        <v>120</v>
      </c>
      <c r="W68" s="274"/>
      <c r="X68" s="275"/>
      <c r="Y68" s="273" t="s">
        <v>121</v>
      </c>
      <c r="Z68" s="274"/>
      <c r="AA68" s="275"/>
      <c r="AB68" s="273" t="s">
        <v>122</v>
      </c>
      <c r="AC68" s="274"/>
      <c r="AD68" s="274"/>
      <c r="AE68" s="273" t="s">
        <v>67</v>
      </c>
      <c r="AF68" s="274"/>
      <c r="AG68" s="275"/>
    </row>
    <row r="69" spans="1:34" x14ac:dyDescent="0.2">
      <c r="D69" s="126" t="s">
        <v>50</v>
      </c>
      <c r="E69" s="127" t="s">
        <v>51</v>
      </c>
      <c r="F69" s="127" t="s">
        <v>25</v>
      </c>
      <c r="G69" s="126" t="s">
        <v>50</v>
      </c>
      <c r="H69" s="127" t="s">
        <v>51</v>
      </c>
      <c r="I69" s="127" t="s">
        <v>25</v>
      </c>
      <c r="J69" s="126" t="s">
        <v>50</v>
      </c>
      <c r="K69" s="127" t="s">
        <v>51</v>
      </c>
      <c r="L69" s="127" t="s">
        <v>25</v>
      </c>
      <c r="M69" s="126" t="s">
        <v>50</v>
      </c>
      <c r="N69" s="127" t="s">
        <v>51</v>
      </c>
      <c r="O69" s="127" t="s">
        <v>25</v>
      </c>
      <c r="P69" s="126" t="s">
        <v>50</v>
      </c>
      <c r="Q69" s="127" t="s">
        <v>51</v>
      </c>
      <c r="R69" s="127" t="s">
        <v>25</v>
      </c>
      <c r="S69" s="126" t="s">
        <v>50</v>
      </c>
      <c r="T69" s="127" t="s">
        <v>51</v>
      </c>
      <c r="U69" s="127" t="s">
        <v>25</v>
      </c>
      <c r="V69" s="126" t="s">
        <v>50</v>
      </c>
      <c r="W69" s="127" t="s">
        <v>51</v>
      </c>
      <c r="X69" s="127" t="s">
        <v>25</v>
      </c>
      <c r="Y69" s="126" t="s">
        <v>50</v>
      </c>
      <c r="Z69" s="127" t="s">
        <v>51</v>
      </c>
      <c r="AA69" s="127" t="s">
        <v>25</v>
      </c>
      <c r="AB69" s="126" t="s">
        <v>50</v>
      </c>
      <c r="AC69" s="127" t="s">
        <v>51</v>
      </c>
      <c r="AD69" s="134" t="s">
        <v>25</v>
      </c>
      <c r="AE69" s="137" t="s">
        <v>50</v>
      </c>
      <c r="AF69" s="127" t="s">
        <v>51</v>
      </c>
      <c r="AG69" s="138" t="s">
        <v>25</v>
      </c>
    </row>
    <row r="70" spans="1:34" x14ac:dyDescent="0.2">
      <c r="B70" s="285" t="s">
        <v>101</v>
      </c>
      <c r="C70" s="299"/>
      <c r="D70" s="122">
        <v>242</v>
      </c>
      <c r="E70" s="122">
        <v>237</v>
      </c>
      <c r="F70" s="123">
        <v>479</v>
      </c>
      <c r="G70" s="122">
        <v>416</v>
      </c>
      <c r="H70" s="122">
        <v>318</v>
      </c>
      <c r="I70" s="116">
        <v>734</v>
      </c>
      <c r="J70" s="128">
        <v>394</v>
      </c>
      <c r="K70" s="128">
        <v>332</v>
      </c>
      <c r="L70" s="128">
        <v>726</v>
      </c>
      <c r="M70" s="122">
        <v>1121</v>
      </c>
      <c r="N70" s="122">
        <v>968</v>
      </c>
      <c r="O70" s="116">
        <v>2089</v>
      </c>
      <c r="P70" s="104">
        <v>278</v>
      </c>
      <c r="Q70" s="115">
        <v>170</v>
      </c>
      <c r="R70" s="116">
        <v>448</v>
      </c>
      <c r="S70" s="104">
        <v>232</v>
      </c>
      <c r="T70" s="115">
        <v>261</v>
      </c>
      <c r="U70" s="116">
        <v>493</v>
      </c>
      <c r="V70" s="104">
        <v>727</v>
      </c>
      <c r="W70" s="115">
        <v>622</v>
      </c>
      <c r="X70" s="116">
        <v>1349</v>
      </c>
      <c r="Y70" s="104">
        <v>249</v>
      </c>
      <c r="Z70" s="115">
        <v>120</v>
      </c>
      <c r="AA70" s="116">
        <v>369</v>
      </c>
      <c r="AB70" s="104">
        <v>1443</v>
      </c>
      <c r="AC70" s="115">
        <v>1043</v>
      </c>
      <c r="AD70" s="135">
        <v>2486</v>
      </c>
      <c r="AE70" s="87">
        <v>91</v>
      </c>
      <c r="AF70" s="116">
        <v>54</v>
      </c>
      <c r="AG70" s="88">
        <v>145</v>
      </c>
      <c r="AH70" s="164">
        <f>SUM(F70,I70,L70,O70,R70,U70,X70,AA70,AD70,AG70)</f>
        <v>9318</v>
      </c>
    </row>
    <row r="71" spans="1:34" s="151" customFormat="1" x14ac:dyDescent="0.2">
      <c r="B71" s="152" t="s">
        <v>102</v>
      </c>
      <c r="C71" s="153"/>
      <c r="D71" s="154">
        <v>236</v>
      </c>
      <c r="E71" s="155">
        <v>228</v>
      </c>
      <c r="F71" s="155">
        <v>464</v>
      </c>
      <c r="G71" s="154">
        <v>280</v>
      </c>
      <c r="H71" s="155">
        <v>135</v>
      </c>
      <c r="I71" s="155">
        <v>415</v>
      </c>
      <c r="J71" s="154">
        <v>244</v>
      </c>
      <c r="K71" s="155">
        <v>143</v>
      </c>
      <c r="L71" s="155">
        <v>387</v>
      </c>
      <c r="M71" s="154">
        <v>502</v>
      </c>
      <c r="N71" s="155">
        <v>397</v>
      </c>
      <c r="O71" s="155">
        <v>899</v>
      </c>
      <c r="P71" s="154">
        <v>190</v>
      </c>
      <c r="Q71" s="155">
        <v>81</v>
      </c>
      <c r="R71" s="155">
        <v>271</v>
      </c>
      <c r="S71" s="154">
        <v>139</v>
      </c>
      <c r="T71" s="155">
        <v>144</v>
      </c>
      <c r="U71" s="155">
        <v>283</v>
      </c>
      <c r="V71" s="154">
        <v>412</v>
      </c>
      <c r="W71" s="155">
        <v>202</v>
      </c>
      <c r="X71" s="155">
        <v>614</v>
      </c>
      <c r="Y71" s="154">
        <v>211</v>
      </c>
      <c r="Z71" s="155">
        <v>87</v>
      </c>
      <c r="AA71" s="155">
        <v>298</v>
      </c>
      <c r="AB71" s="154">
        <v>867</v>
      </c>
      <c r="AC71" s="155">
        <v>323</v>
      </c>
      <c r="AD71" s="156">
        <v>1190</v>
      </c>
      <c r="AE71" s="154">
        <v>66</v>
      </c>
      <c r="AF71" s="155">
        <v>42</v>
      </c>
      <c r="AG71" s="157">
        <v>108</v>
      </c>
    </row>
    <row r="72" spans="1:34" x14ac:dyDescent="0.2">
      <c r="B72" s="92" t="s">
        <v>103</v>
      </c>
      <c r="C72" s="90"/>
      <c r="D72" s="91">
        <v>10</v>
      </c>
      <c r="E72" s="117">
        <v>6</v>
      </c>
      <c r="F72" s="117">
        <v>16</v>
      </c>
      <c r="G72" s="91">
        <v>15</v>
      </c>
      <c r="H72" s="117">
        <v>23</v>
      </c>
      <c r="I72" s="117">
        <v>38</v>
      </c>
      <c r="J72" s="129">
        <v>10</v>
      </c>
      <c r="K72" s="129">
        <v>10</v>
      </c>
      <c r="L72" s="129">
        <v>20</v>
      </c>
      <c r="M72" s="91">
        <v>85</v>
      </c>
      <c r="N72" s="117">
        <v>67</v>
      </c>
      <c r="O72" s="117">
        <v>152</v>
      </c>
      <c r="P72" s="91">
        <v>2</v>
      </c>
      <c r="Q72" s="117">
        <v>7</v>
      </c>
      <c r="R72" s="117">
        <v>9</v>
      </c>
      <c r="S72" s="91">
        <v>8</v>
      </c>
      <c r="T72" s="117">
        <v>17</v>
      </c>
      <c r="U72" s="117">
        <v>25</v>
      </c>
      <c r="V72" s="91">
        <v>32</v>
      </c>
      <c r="W72" s="117">
        <v>41</v>
      </c>
      <c r="X72" s="117">
        <v>73</v>
      </c>
      <c r="Y72" s="91">
        <v>7</v>
      </c>
      <c r="Z72" s="117">
        <v>10</v>
      </c>
      <c r="AA72" s="117">
        <v>17</v>
      </c>
      <c r="AB72" s="91">
        <v>26</v>
      </c>
      <c r="AC72" s="117">
        <v>24</v>
      </c>
      <c r="AD72" s="136">
        <v>50</v>
      </c>
      <c r="AE72" s="94">
        <v>11</v>
      </c>
      <c r="AF72" s="118">
        <v>14</v>
      </c>
      <c r="AG72" s="139">
        <v>25</v>
      </c>
    </row>
    <row r="73" spans="1:34" x14ac:dyDescent="0.2">
      <c r="B73" s="92" t="s">
        <v>104</v>
      </c>
      <c r="C73" s="95"/>
      <c r="D73" s="94">
        <v>36</v>
      </c>
      <c r="E73" s="118">
        <v>58</v>
      </c>
      <c r="F73" s="117">
        <v>94</v>
      </c>
      <c r="G73" s="94">
        <v>34</v>
      </c>
      <c r="H73" s="118">
        <v>33</v>
      </c>
      <c r="I73" s="117">
        <v>67</v>
      </c>
      <c r="J73" s="130">
        <v>36</v>
      </c>
      <c r="K73" s="130">
        <v>26</v>
      </c>
      <c r="L73" s="129">
        <v>62</v>
      </c>
      <c r="M73" s="94">
        <v>97</v>
      </c>
      <c r="N73" s="118">
        <v>77</v>
      </c>
      <c r="O73" s="117">
        <v>174</v>
      </c>
      <c r="P73" s="94">
        <v>22</v>
      </c>
      <c r="Q73" s="118">
        <v>18</v>
      </c>
      <c r="R73" s="117">
        <v>40</v>
      </c>
      <c r="S73" s="94">
        <v>25</v>
      </c>
      <c r="T73" s="118">
        <v>50</v>
      </c>
      <c r="U73" s="117">
        <v>75</v>
      </c>
      <c r="V73" s="94">
        <v>77</v>
      </c>
      <c r="W73" s="118">
        <v>50</v>
      </c>
      <c r="X73" s="117">
        <v>127</v>
      </c>
      <c r="Y73" s="94">
        <v>35</v>
      </c>
      <c r="Z73" s="118">
        <v>17</v>
      </c>
      <c r="AA73" s="117">
        <v>52</v>
      </c>
      <c r="AB73" s="94">
        <v>142</v>
      </c>
      <c r="AC73" s="118">
        <v>71</v>
      </c>
      <c r="AD73" s="136">
        <v>213</v>
      </c>
      <c r="AE73" s="94">
        <v>7</v>
      </c>
      <c r="AF73" s="118">
        <v>8</v>
      </c>
      <c r="AG73" s="139">
        <v>15</v>
      </c>
    </row>
    <row r="74" spans="1:34" x14ac:dyDescent="0.2">
      <c r="B74" s="92" t="s">
        <v>105</v>
      </c>
      <c r="C74" s="95"/>
      <c r="D74" s="94">
        <v>178</v>
      </c>
      <c r="E74" s="118">
        <v>157</v>
      </c>
      <c r="F74" s="117">
        <v>335</v>
      </c>
      <c r="G74" s="94">
        <v>166</v>
      </c>
      <c r="H74" s="118">
        <v>56</v>
      </c>
      <c r="I74" s="117">
        <v>222</v>
      </c>
      <c r="J74" s="130">
        <v>117</v>
      </c>
      <c r="K74" s="130">
        <v>87</v>
      </c>
      <c r="L74" s="129">
        <v>204</v>
      </c>
      <c r="M74" s="94">
        <v>265</v>
      </c>
      <c r="N74" s="118">
        <v>209</v>
      </c>
      <c r="O74" s="117">
        <v>474</v>
      </c>
      <c r="P74" s="94">
        <v>110</v>
      </c>
      <c r="Q74" s="118">
        <v>29</v>
      </c>
      <c r="R74" s="117">
        <v>139</v>
      </c>
      <c r="S74" s="94">
        <v>87</v>
      </c>
      <c r="T74" s="118">
        <v>70</v>
      </c>
      <c r="U74" s="117">
        <v>157</v>
      </c>
      <c r="V74" s="94">
        <v>302</v>
      </c>
      <c r="W74" s="118">
        <v>111</v>
      </c>
      <c r="X74" s="117">
        <v>413</v>
      </c>
      <c r="Y74" s="94">
        <v>132</v>
      </c>
      <c r="Z74" s="118">
        <v>55</v>
      </c>
      <c r="AA74" s="117">
        <v>187</v>
      </c>
      <c r="AB74" s="94">
        <v>465</v>
      </c>
      <c r="AC74" s="118">
        <v>164</v>
      </c>
      <c r="AD74" s="136">
        <v>629</v>
      </c>
      <c r="AE74" s="94">
        <v>0</v>
      </c>
      <c r="AF74" s="118">
        <v>0</v>
      </c>
      <c r="AG74" s="139">
        <v>0</v>
      </c>
    </row>
    <row r="75" spans="1:34" x14ac:dyDescent="0.2">
      <c r="B75" s="92" t="s">
        <v>106</v>
      </c>
      <c r="C75" s="95"/>
      <c r="D75" s="94">
        <v>12</v>
      </c>
      <c r="E75" s="118">
        <v>7</v>
      </c>
      <c r="F75" s="117">
        <v>19</v>
      </c>
      <c r="G75" s="94">
        <v>65</v>
      </c>
      <c r="H75" s="118">
        <v>14</v>
      </c>
      <c r="I75" s="117">
        <v>79</v>
      </c>
      <c r="J75" s="130">
        <v>81</v>
      </c>
      <c r="K75" s="130">
        <v>20</v>
      </c>
      <c r="L75" s="129">
        <v>101</v>
      </c>
      <c r="M75" s="94">
        <v>55</v>
      </c>
      <c r="N75" s="118">
        <v>44</v>
      </c>
      <c r="O75" s="117">
        <v>99</v>
      </c>
      <c r="P75" s="94">
        <v>56</v>
      </c>
      <c r="Q75" s="118">
        <v>27</v>
      </c>
      <c r="R75" s="117">
        <v>83</v>
      </c>
      <c r="S75" s="94">
        <v>19</v>
      </c>
      <c r="T75" s="118">
        <v>7</v>
      </c>
      <c r="U75" s="117">
        <v>26</v>
      </c>
      <c r="V75" s="94">
        <v>1</v>
      </c>
      <c r="W75" s="118"/>
      <c r="X75" s="117">
        <v>1</v>
      </c>
      <c r="Y75" s="94">
        <v>37</v>
      </c>
      <c r="Z75" s="118">
        <v>5</v>
      </c>
      <c r="AA75" s="117">
        <v>42</v>
      </c>
      <c r="AB75" s="94">
        <v>234</v>
      </c>
      <c r="AC75" s="118">
        <v>63</v>
      </c>
      <c r="AD75" s="136">
        <v>297</v>
      </c>
      <c r="AE75" s="119">
        <v>17</v>
      </c>
      <c r="AF75" s="120">
        <v>14</v>
      </c>
      <c r="AG75" s="100">
        <v>31</v>
      </c>
    </row>
    <row r="76" spans="1:34" x14ac:dyDescent="0.2">
      <c r="B76" s="92" t="s">
        <v>30</v>
      </c>
      <c r="C76" s="95"/>
      <c r="D76" s="119"/>
      <c r="E76" s="120"/>
      <c r="F76" s="117">
        <v>0</v>
      </c>
      <c r="G76" s="119"/>
      <c r="H76" s="120">
        <v>9</v>
      </c>
      <c r="I76" s="117">
        <v>9</v>
      </c>
      <c r="J76" s="130"/>
      <c r="K76" s="130"/>
      <c r="L76" s="129">
        <v>0</v>
      </c>
      <c r="M76" s="119"/>
      <c r="N76" s="120"/>
      <c r="O76" s="117">
        <v>0</v>
      </c>
      <c r="P76" s="119"/>
      <c r="Q76" s="120"/>
      <c r="R76" s="117">
        <v>0</v>
      </c>
      <c r="S76" s="119"/>
      <c r="T76" s="120"/>
      <c r="U76" s="117">
        <v>0</v>
      </c>
      <c r="V76" s="119"/>
      <c r="W76" s="120"/>
      <c r="X76" s="117">
        <v>0</v>
      </c>
      <c r="Y76" s="119"/>
      <c r="Z76" s="120"/>
      <c r="AA76" s="117">
        <v>0</v>
      </c>
      <c r="AB76" s="119"/>
      <c r="AC76" s="120">
        <v>1</v>
      </c>
      <c r="AD76" s="136">
        <v>1</v>
      </c>
      <c r="AE76" s="119">
        <v>31</v>
      </c>
      <c r="AF76" s="120">
        <v>6</v>
      </c>
      <c r="AG76" s="100">
        <v>37</v>
      </c>
    </row>
    <row r="77" spans="1:34" x14ac:dyDescent="0.2">
      <c r="B77" s="296" t="s">
        <v>107</v>
      </c>
      <c r="C77" s="297"/>
      <c r="D77" s="119"/>
      <c r="E77" s="120"/>
      <c r="F77" s="117">
        <v>0</v>
      </c>
      <c r="G77" s="119"/>
      <c r="H77" s="120"/>
      <c r="I77" s="117">
        <v>0</v>
      </c>
      <c r="J77" s="130"/>
      <c r="K77" s="130"/>
      <c r="L77" s="129">
        <v>0</v>
      </c>
      <c r="M77" s="119"/>
      <c r="N77" s="120"/>
      <c r="O77" s="117">
        <v>0</v>
      </c>
      <c r="P77" s="119"/>
      <c r="Q77" s="120"/>
      <c r="R77" s="117">
        <v>0</v>
      </c>
      <c r="S77" s="119"/>
      <c r="T77" s="120"/>
      <c r="U77" s="117">
        <v>0</v>
      </c>
      <c r="V77" s="119"/>
      <c r="W77" s="120"/>
      <c r="X77" s="117">
        <v>0</v>
      </c>
      <c r="Y77" s="119"/>
      <c r="Z77" s="120"/>
      <c r="AA77" s="117">
        <v>0</v>
      </c>
      <c r="AB77" s="119"/>
      <c r="AC77" s="120"/>
      <c r="AD77" s="136">
        <v>0</v>
      </c>
      <c r="AE77" s="94"/>
      <c r="AF77" s="118"/>
      <c r="AG77" s="139">
        <v>0</v>
      </c>
    </row>
    <row r="78" spans="1:34" s="151" customFormat="1" x14ac:dyDescent="0.2">
      <c r="B78" s="158" t="s">
        <v>108</v>
      </c>
      <c r="C78" s="159"/>
      <c r="D78" s="160">
        <v>6</v>
      </c>
      <c r="E78" s="161">
        <v>9</v>
      </c>
      <c r="F78" s="155">
        <v>15</v>
      </c>
      <c r="G78" s="160">
        <v>100</v>
      </c>
      <c r="H78" s="161">
        <v>154</v>
      </c>
      <c r="I78" s="155">
        <v>254</v>
      </c>
      <c r="J78" s="162">
        <v>103</v>
      </c>
      <c r="K78" s="162">
        <v>158</v>
      </c>
      <c r="L78" s="162">
        <v>261</v>
      </c>
      <c r="M78" s="160">
        <v>619</v>
      </c>
      <c r="N78" s="161">
        <v>571</v>
      </c>
      <c r="O78" s="155">
        <v>1190</v>
      </c>
      <c r="P78" s="160">
        <v>65</v>
      </c>
      <c r="Q78" s="161">
        <v>69</v>
      </c>
      <c r="R78" s="155">
        <v>134</v>
      </c>
      <c r="S78" s="160">
        <v>79</v>
      </c>
      <c r="T78" s="161">
        <v>106</v>
      </c>
      <c r="U78" s="155">
        <v>185</v>
      </c>
      <c r="V78" s="160">
        <v>220</v>
      </c>
      <c r="W78" s="161">
        <v>308</v>
      </c>
      <c r="X78" s="155">
        <v>528</v>
      </c>
      <c r="Y78" s="160">
        <v>28</v>
      </c>
      <c r="Z78" s="161">
        <v>31</v>
      </c>
      <c r="AA78" s="155">
        <v>59</v>
      </c>
      <c r="AB78" s="160">
        <v>501</v>
      </c>
      <c r="AC78" s="161">
        <v>643</v>
      </c>
      <c r="AD78" s="156">
        <v>1144</v>
      </c>
      <c r="AE78" s="154">
        <v>14</v>
      </c>
      <c r="AF78" s="155">
        <v>7</v>
      </c>
      <c r="AG78" s="157">
        <v>21</v>
      </c>
    </row>
    <row r="79" spans="1:34" x14ac:dyDescent="0.2">
      <c r="B79" s="92" t="s">
        <v>31</v>
      </c>
      <c r="C79" s="90"/>
      <c r="D79" s="91"/>
      <c r="E79" s="121"/>
      <c r="F79" s="117">
        <v>0</v>
      </c>
      <c r="G79" s="91">
        <v>2</v>
      </c>
      <c r="H79" s="121">
        <v>14</v>
      </c>
      <c r="I79" s="117">
        <v>16</v>
      </c>
      <c r="J79" s="131"/>
      <c r="K79" s="129">
        <v>5</v>
      </c>
      <c r="L79" s="129">
        <v>5</v>
      </c>
      <c r="M79" s="91">
        <v>16</v>
      </c>
      <c r="N79" s="121">
        <v>15</v>
      </c>
      <c r="O79" s="117">
        <v>31</v>
      </c>
      <c r="P79" s="91">
        <v>1</v>
      </c>
      <c r="Q79" s="121">
        <v>4</v>
      </c>
      <c r="R79" s="117">
        <v>5</v>
      </c>
      <c r="S79" s="91">
        <v>5</v>
      </c>
      <c r="T79" s="121">
        <v>8</v>
      </c>
      <c r="U79" s="117">
        <v>13</v>
      </c>
      <c r="V79" s="91">
        <v>5</v>
      </c>
      <c r="W79" s="121">
        <v>19</v>
      </c>
      <c r="X79" s="117">
        <v>24</v>
      </c>
      <c r="Y79" s="91">
        <v>4</v>
      </c>
      <c r="Z79" s="121">
        <v>3</v>
      </c>
      <c r="AA79" s="117">
        <v>7</v>
      </c>
      <c r="AB79" s="91">
        <v>58</v>
      </c>
      <c r="AC79" s="121">
        <v>46</v>
      </c>
      <c r="AD79" s="136">
        <v>104</v>
      </c>
      <c r="AE79" s="94">
        <v>3</v>
      </c>
      <c r="AF79" s="118">
        <v>2</v>
      </c>
      <c r="AG79" s="139">
        <v>5</v>
      </c>
    </row>
    <row r="80" spans="1:34" x14ac:dyDescent="0.2">
      <c r="B80" s="92" t="s">
        <v>32</v>
      </c>
      <c r="C80" s="95"/>
      <c r="D80" s="94"/>
      <c r="E80" s="118"/>
      <c r="F80" s="117">
        <v>0</v>
      </c>
      <c r="G80" s="94">
        <v>12</v>
      </c>
      <c r="H80" s="118">
        <v>17</v>
      </c>
      <c r="I80" s="117">
        <v>29</v>
      </c>
      <c r="J80" s="130">
        <v>13</v>
      </c>
      <c r="K80" s="130">
        <v>13</v>
      </c>
      <c r="L80" s="129">
        <v>26</v>
      </c>
      <c r="M80" s="94">
        <v>33</v>
      </c>
      <c r="N80" s="118">
        <v>31</v>
      </c>
      <c r="O80" s="117">
        <v>64</v>
      </c>
      <c r="P80" s="94">
        <v>4</v>
      </c>
      <c r="Q80" s="118">
        <v>9</v>
      </c>
      <c r="R80" s="117">
        <v>13</v>
      </c>
      <c r="S80" s="94">
        <v>6</v>
      </c>
      <c r="T80" s="118">
        <v>5</v>
      </c>
      <c r="U80" s="117">
        <v>11</v>
      </c>
      <c r="V80" s="94">
        <v>15</v>
      </c>
      <c r="W80" s="118">
        <v>40</v>
      </c>
      <c r="X80" s="117">
        <v>55</v>
      </c>
      <c r="Y80" s="94">
        <v>6</v>
      </c>
      <c r="Z80" s="118">
        <v>6</v>
      </c>
      <c r="AA80" s="117">
        <v>12</v>
      </c>
      <c r="AB80" s="94">
        <v>34</v>
      </c>
      <c r="AC80" s="118">
        <v>60</v>
      </c>
      <c r="AD80" s="136">
        <v>94</v>
      </c>
      <c r="AE80" s="94">
        <v>1</v>
      </c>
      <c r="AF80" s="118">
        <v>1</v>
      </c>
      <c r="AG80" s="139">
        <v>2</v>
      </c>
    </row>
    <row r="81" spans="2:33" x14ac:dyDescent="0.2">
      <c r="B81" s="92" t="s">
        <v>33</v>
      </c>
      <c r="C81" s="95"/>
      <c r="D81" s="94">
        <v>1</v>
      </c>
      <c r="E81" s="118">
        <v>4</v>
      </c>
      <c r="F81" s="117">
        <v>5</v>
      </c>
      <c r="G81" s="94">
        <v>48</v>
      </c>
      <c r="H81" s="118">
        <v>97</v>
      </c>
      <c r="I81" s="117">
        <v>145</v>
      </c>
      <c r="J81" s="130">
        <v>59</v>
      </c>
      <c r="K81" s="130">
        <v>100</v>
      </c>
      <c r="L81" s="129">
        <v>159</v>
      </c>
      <c r="M81" s="94">
        <v>282</v>
      </c>
      <c r="N81" s="118">
        <v>260</v>
      </c>
      <c r="O81" s="117">
        <v>542</v>
      </c>
      <c r="P81" s="94">
        <v>30</v>
      </c>
      <c r="Q81" s="118">
        <v>27</v>
      </c>
      <c r="R81" s="117">
        <v>57</v>
      </c>
      <c r="S81" s="94">
        <v>58</v>
      </c>
      <c r="T81" s="118">
        <v>82</v>
      </c>
      <c r="U81" s="117">
        <v>140</v>
      </c>
      <c r="V81" s="94">
        <v>134</v>
      </c>
      <c r="W81" s="118">
        <v>205</v>
      </c>
      <c r="X81" s="117">
        <v>339</v>
      </c>
      <c r="Y81" s="94">
        <v>14</v>
      </c>
      <c r="Z81" s="118">
        <v>19</v>
      </c>
      <c r="AA81" s="117">
        <v>33</v>
      </c>
      <c r="AB81" s="94">
        <v>188</v>
      </c>
      <c r="AC81" s="118">
        <v>421</v>
      </c>
      <c r="AD81" s="136">
        <v>609</v>
      </c>
      <c r="AE81" s="94">
        <v>1</v>
      </c>
      <c r="AF81" s="118">
        <v>2</v>
      </c>
      <c r="AG81" s="139">
        <v>3</v>
      </c>
    </row>
    <row r="82" spans="2:33" x14ac:dyDescent="0.2">
      <c r="B82" s="92" t="s">
        <v>34</v>
      </c>
      <c r="C82" s="95"/>
      <c r="D82" s="94">
        <v>5</v>
      </c>
      <c r="E82" s="118">
        <v>5</v>
      </c>
      <c r="F82" s="117">
        <v>10</v>
      </c>
      <c r="G82" s="94">
        <v>38</v>
      </c>
      <c r="H82" s="118">
        <v>26</v>
      </c>
      <c r="I82" s="117">
        <v>64</v>
      </c>
      <c r="J82" s="130">
        <v>31</v>
      </c>
      <c r="K82" s="130">
        <v>40</v>
      </c>
      <c r="L82" s="129">
        <v>71</v>
      </c>
      <c r="M82" s="94">
        <v>288</v>
      </c>
      <c r="N82" s="118">
        <v>265</v>
      </c>
      <c r="O82" s="117">
        <v>553</v>
      </c>
      <c r="P82" s="94">
        <v>30</v>
      </c>
      <c r="Q82" s="118">
        <v>29</v>
      </c>
      <c r="R82" s="117">
        <v>59</v>
      </c>
      <c r="S82" s="94">
        <v>10</v>
      </c>
      <c r="T82" s="118">
        <v>11</v>
      </c>
      <c r="U82" s="117">
        <v>21</v>
      </c>
      <c r="V82" s="94">
        <v>66</v>
      </c>
      <c r="W82" s="118">
        <v>44</v>
      </c>
      <c r="X82" s="117">
        <v>110</v>
      </c>
      <c r="Y82" s="94">
        <v>4</v>
      </c>
      <c r="Z82" s="118">
        <v>3</v>
      </c>
      <c r="AA82" s="117">
        <v>7</v>
      </c>
      <c r="AB82" s="94">
        <v>221</v>
      </c>
      <c r="AC82" s="118">
        <v>116</v>
      </c>
      <c r="AD82" s="136">
        <v>337</v>
      </c>
      <c r="AE82" s="94">
        <v>9</v>
      </c>
      <c r="AF82" s="118">
        <v>2</v>
      </c>
      <c r="AG82" s="139">
        <v>11</v>
      </c>
    </row>
    <row r="83" spans="2:33" x14ac:dyDescent="0.2">
      <c r="B83" s="92" t="s">
        <v>35</v>
      </c>
      <c r="C83" s="95"/>
      <c r="D83" s="94"/>
      <c r="E83" s="118"/>
      <c r="F83" s="117">
        <v>0</v>
      </c>
      <c r="G83" s="94"/>
      <c r="H83" s="118"/>
      <c r="I83" s="117">
        <v>0</v>
      </c>
      <c r="J83" s="130"/>
      <c r="K83" s="130"/>
      <c r="L83" s="129">
        <v>0</v>
      </c>
      <c r="M83" s="94"/>
      <c r="N83" s="118"/>
      <c r="O83" s="117">
        <v>0</v>
      </c>
      <c r="P83" s="94"/>
      <c r="Q83" s="118"/>
      <c r="R83" s="117">
        <v>0</v>
      </c>
      <c r="S83" s="94"/>
      <c r="T83" s="118"/>
      <c r="U83" s="117">
        <v>0</v>
      </c>
      <c r="V83" s="94"/>
      <c r="W83" s="118"/>
      <c r="X83" s="117">
        <v>0</v>
      </c>
      <c r="Y83" s="94"/>
      <c r="Z83" s="118"/>
      <c r="AA83" s="117">
        <v>0</v>
      </c>
      <c r="AB83" s="94"/>
      <c r="AC83" s="118"/>
      <c r="AD83" s="136">
        <v>0</v>
      </c>
      <c r="AE83" s="94"/>
      <c r="AF83" s="118"/>
      <c r="AG83" s="139">
        <v>0</v>
      </c>
    </row>
    <row r="84" spans="2:33" x14ac:dyDescent="0.2">
      <c r="B84" s="296" t="s">
        <v>107</v>
      </c>
      <c r="C84" s="297"/>
      <c r="D84" s="119"/>
      <c r="E84" s="120"/>
      <c r="F84" s="117">
        <v>0</v>
      </c>
      <c r="G84" s="119"/>
      <c r="H84" s="120"/>
      <c r="I84" s="117">
        <v>0</v>
      </c>
      <c r="J84" s="130"/>
      <c r="K84" s="130"/>
      <c r="L84" s="129">
        <v>0</v>
      </c>
      <c r="M84" s="119"/>
      <c r="N84" s="120"/>
      <c r="O84" s="117">
        <v>0</v>
      </c>
      <c r="P84" s="119"/>
      <c r="Q84" s="120"/>
      <c r="R84" s="117">
        <v>0</v>
      </c>
      <c r="S84" s="119"/>
      <c r="T84" s="120"/>
      <c r="U84" s="117">
        <v>0</v>
      </c>
      <c r="V84" s="119"/>
      <c r="W84" s="120" t="s">
        <v>144</v>
      </c>
      <c r="X84" s="117">
        <v>0</v>
      </c>
      <c r="Y84" s="119"/>
      <c r="Z84" s="120"/>
      <c r="AA84" s="117">
        <v>0</v>
      </c>
      <c r="AB84" s="119"/>
      <c r="AC84" s="120"/>
      <c r="AD84" s="136">
        <v>0</v>
      </c>
      <c r="AE84" s="94"/>
      <c r="AF84" s="118"/>
      <c r="AG84" s="139">
        <v>0</v>
      </c>
    </row>
    <row r="85" spans="2:33" s="151" customFormat="1" x14ac:dyDescent="0.2">
      <c r="B85" s="158" t="s">
        <v>109</v>
      </c>
      <c r="C85" s="159"/>
      <c r="D85" s="160">
        <v>0</v>
      </c>
      <c r="E85" s="163">
        <v>0</v>
      </c>
      <c r="F85" s="155">
        <v>0</v>
      </c>
      <c r="G85" s="160">
        <v>36</v>
      </c>
      <c r="H85" s="163">
        <v>29</v>
      </c>
      <c r="I85" s="155">
        <v>65</v>
      </c>
      <c r="J85" s="162">
        <v>47</v>
      </c>
      <c r="K85" s="162">
        <v>31</v>
      </c>
      <c r="L85" s="162">
        <v>78</v>
      </c>
      <c r="M85" s="160">
        <v>0</v>
      </c>
      <c r="N85" s="161">
        <v>0</v>
      </c>
      <c r="O85" s="155">
        <v>0</v>
      </c>
      <c r="P85" s="160">
        <v>23</v>
      </c>
      <c r="Q85" s="161">
        <v>20</v>
      </c>
      <c r="R85" s="155">
        <v>43</v>
      </c>
      <c r="S85" s="160">
        <v>14</v>
      </c>
      <c r="T85" s="163">
        <v>11</v>
      </c>
      <c r="U85" s="155">
        <v>25</v>
      </c>
      <c r="V85" s="160">
        <v>95</v>
      </c>
      <c r="W85" s="161">
        <v>112</v>
      </c>
      <c r="X85" s="155">
        <v>207</v>
      </c>
      <c r="Y85" s="160">
        <v>10</v>
      </c>
      <c r="Z85" s="161">
        <v>2</v>
      </c>
      <c r="AA85" s="155">
        <v>12</v>
      </c>
      <c r="AB85" s="160">
        <v>75</v>
      </c>
      <c r="AC85" s="161">
        <v>77</v>
      </c>
      <c r="AD85" s="156">
        <v>152</v>
      </c>
      <c r="AE85" s="154">
        <v>11</v>
      </c>
      <c r="AF85" s="155">
        <v>5</v>
      </c>
      <c r="AG85" s="157">
        <v>16</v>
      </c>
    </row>
    <row r="86" spans="2:33" x14ac:dyDescent="0.2">
      <c r="B86" s="92" t="s">
        <v>31</v>
      </c>
      <c r="C86" s="90"/>
      <c r="D86" s="99"/>
      <c r="E86" s="117"/>
      <c r="F86" s="117">
        <v>0</v>
      </c>
      <c r="G86" s="99">
        <v>6</v>
      </c>
      <c r="H86" s="117">
        <v>7</v>
      </c>
      <c r="I86" s="117">
        <v>13</v>
      </c>
      <c r="J86" s="131"/>
      <c r="K86" s="129"/>
      <c r="L86" s="129">
        <v>0</v>
      </c>
      <c r="M86" s="99"/>
      <c r="N86" s="117"/>
      <c r="O86" s="117">
        <v>0</v>
      </c>
      <c r="P86" s="99">
        <v>2</v>
      </c>
      <c r="Q86" s="117">
        <v>3</v>
      </c>
      <c r="R86" s="117">
        <v>5</v>
      </c>
      <c r="S86" s="99">
        <v>1</v>
      </c>
      <c r="T86" s="117">
        <v>1</v>
      </c>
      <c r="U86" s="117">
        <v>2</v>
      </c>
      <c r="V86" s="99">
        <v>6</v>
      </c>
      <c r="W86" s="117">
        <v>7</v>
      </c>
      <c r="X86" s="117">
        <v>13</v>
      </c>
      <c r="Y86" s="99">
        <v>2</v>
      </c>
      <c r="Z86" s="117"/>
      <c r="AA86" s="117">
        <v>2</v>
      </c>
      <c r="AB86" s="99">
        <v>10</v>
      </c>
      <c r="AC86" s="117">
        <v>5</v>
      </c>
      <c r="AD86" s="136">
        <v>15</v>
      </c>
      <c r="AE86" s="94">
        <v>1</v>
      </c>
      <c r="AF86" s="118">
        <v>1</v>
      </c>
      <c r="AG86" s="139">
        <v>2</v>
      </c>
    </row>
    <row r="87" spans="2:33" x14ac:dyDescent="0.2">
      <c r="B87" s="92" t="s">
        <v>32</v>
      </c>
      <c r="C87" s="95"/>
      <c r="D87" s="94"/>
      <c r="E87" s="118"/>
      <c r="F87" s="117">
        <v>0</v>
      </c>
      <c r="G87" s="94">
        <v>3</v>
      </c>
      <c r="H87" s="118">
        <v>2</v>
      </c>
      <c r="I87" s="117">
        <v>5</v>
      </c>
      <c r="J87" s="130"/>
      <c r="K87" s="130">
        <v>1</v>
      </c>
      <c r="L87" s="129">
        <v>1</v>
      </c>
      <c r="M87" s="94"/>
      <c r="N87" s="118"/>
      <c r="O87" s="117">
        <v>0</v>
      </c>
      <c r="P87" s="94"/>
      <c r="Q87" s="118"/>
      <c r="R87" s="117">
        <v>0</v>
      </c>
      <c r="S87" s="94"/>
      <c r="T87" s="118">
        <v>1</v>
      </c>
      <c r="U87" s="117">
        <v>1</v>
      </c>
      <c r="V87" s="94">
        <v>7</v>
      </c>
      <c r="W87" s="118">
        <v>3</v>
      </c>
      <c r="X87" s="117">
        <v>10</v>
      </c>
      <c r="Y87" s="94">
        <v>4</v>
      </c>
      <c r="Z87" s="118"/>
      <c r="AA87" s="117">
        <v>4</v>
      </c>
      <c r="AB87" s="94">
        <v>3</v>
      </c>
      <c r="AC87" s="118">
        <v>1</v>
      </c>
      <c r="AD87" s="136">
        <v>4</v>
      </c>
      <c r="AE87" s="94">
        <v>1</v>
      </c>
      <c r="AF87" s="118">
        <v>0</v>
      </c>
      <c r="AG87" s="139">
        <v>1</v>
      </c>
    </row>
    <row r="88" spans="2:33" x14ac:dyDescent="0.2">
      <c r="B88" s="92" t="s">
        <v>33</v>
      </c>
      <c r="C88" s="95"/>
      <c r="D88" s="94"/>
      <c r="E88" s="118"/>
      <c r="F88" s="117">
        <v>0</v>
      </c>
      <c r="G88" s="94">
        <v>1</v>
      </c>
      <c r="H88" s="118">
        <v>1</v>
      </c>
      <c r="I88" s="117">
        <v>2</v>
      </c>
      <c r="J88" s="130">
        <v>9</v>
      </c>
      <c r="K88" s="130">
        <v>7</v>
      </c>
      <c r="L88" s="129">
        <v>16</v>
      </c>
      <c r="M88" s="94"/>
      <c r="N88" s="118"/>
      <c r="O88" s="117">
        <v>0</v>
      </c>
      <c r="P88" s="94"/>
      <c r="Q88" s="118"/>
      <c r="R88" s="117">
        <v>0</v>
      </c>
      <c r="S88" s="94">
        <v>6</v>
      </c>
      <c r="T88" s="118">
        <v>4</v>
      </c>
      <c r="U88" s="117">
        <v>10</v>
      </c>
      <c r="V88" s="94">
        <v>26</v>
      </c>
      <c r="W88" s="118">
        <v>41</v>
      </c>
      <c r="X88" s="117">
        <v>67</v>
      </c>
      <c r="Y88" s="94">
        <v>1</v>
      </c>
      <c r="Z88" s="118">
        <v>1</v>
      </c>
      <c r="AA88" s="117">
        <v>2</v>
      </c>
      <c r="AB88" s="94"/>
      <c r="AC88" s="118">
        <v>2</v>
      </c>
      <c r="AD88" s="136">
        <v>2</v>
      </c>
      <c r="AE88" s="94">
        <v>2</v>
      </c>
      <c r="AF88" s="118">
        <v>2</v>
      </c>
      <c r="AG88" s="139">
        <v>4</v>
      </c>
    </row>
    <row r="89" spans="2:33" x14ac:dyDescent="0.2">
      <c r="B89" s="92" t="s">
        <v>34</v>
      </c>
      <c r="C89" s="95"/>
      <c r="D89" s="94"/>
      <c r="E89" s="118"/>
      <c r="F89" s="117">
        <v>0</v>
      </c>
      <c r="G89" s="94">
        <v>26</v>
      </c>
      <c r="H89" s="118">
        <v>19</v>
      </c>
      <c r="I89" s="117">
        <v>45</v>
      </c>
      <c r="J89" s="130">
        <v>38</v>
      </c>
      <c r="K89" s="130">
        <v>23</v>
      </c>
      <c r="L89" s="129">
        <v>61</v>
      </c>
      <c r="M89" s="94"/>
      <c r="N89" s="118"/>
      <c r="O89" s="117">
        <v>0</v>
      </c>
      <c r="P89" s="94">
        <v>21</v>
      </c>
      <c r="Q89" s="118">
        <v>17</v>
      </c>
      <c r="R89" s="117">
        <v>38</v>
      </c>
      <c r="S89" s="94">
        <v>7</v>
      </c>
      <c r="T89" s="118">
        <v>5</v>
      </c>
      <c r="U89" s="117">
        <v>12</v>
      </c>
      <c r="V89" s="94">
        <v>56</v>
      </c>
      <c r="W89" s="118">
        <v>61</v>
      </c>
      <c r="X89" s="117">
        <v>117</v>
      </c>
      <c r="Y89" s="94">
        <v>3</v>
      </c>
      <c r="Z89" s="118">
        <v>1</v>
      </c>
      <c r="AA89" s="117">
        <v>4</v>
      </c>
      <c r="AB89" s="94">
        <v>62</v>
      </c>
      <c r="AC89" s="118">
        <v>69</v>
      </c>
      <c r="AD89" s="136">
        <v>131</v>
      </c>
      <c r="AE89" s="94">
        <v>7</v>
      </c>
      <c r="AF89" s="118">
        <v>2</v>
      </c>
      <c r="AG89" s="139">
        <v>9</v>
      </c>
    </row>
    <row r="90" spans="2:33" x14ac:dyDescent="0.2">
      <c r="B90" s="92" t="s">
        <v>35</v>
      </c>
      <c r="C90" s="95"/>
      <c r="D90" s="94"/>
      <c r="E90" s="118"/>
      <c r="F90" s="117">
        <v>0</v>
      </c>
      <c r="G90" s="94"/>
      <c r="H90" s="118"/>
      <c r="I90" s="117">
        <v>0</v>
      </c>
      <c r="J90" s="130"/>
      <c r="K90" s="130"/>
      <c r="L90" s="129">
        <v>0</v>
      </c>
      <c r="M90" s="94"/>
      <c r="N90" s="118"/>
      <c r="O90" s="117">
        <v>0</v>
      </c>
      <c r="P90" s="94"/>
      <c r="Q90" s="118"/>
      <c r="R90" s="117">
        <v>0</v>
      </c>
      <c r="S90" s="94"/>
      <c r="T90" s="118"/>
      <c r="U90" s="117">
        <v>0</v>
      </c>
      <c r="V90" s="94"/>
      <c r="W90" s="118"/>
      <c r="X90" s="117">
        <v>0</v>
      </c>
      <c r="Y90" s="94"/>
      <c r="Z90" s="118"/>
      <c r="AA90" s="117">
        <v>0</v>
      </c>
      <c r="AB90" s="94"/>
      <c r="AC90" s="118"/>
      <c r="AD90" s="136">
        <v>0</v>
      </c>
      <c r="AE90" s="94"/>
      <c r="AF90" s="118"/>
      <c r="AG90" s="139">
        <v>0</v>
      </c>
    </row>
    <row r="91" spans="2:33" x14ac:dyDescent="0.2">
      <c r="B91" s="296" t="s">
        <v>107</v>
      </c>
      <c r="C91" s="297"/>
      <c r="D91" s="119"/>
      <c r="E91" s="120"/>
      <c r="F91" s="117">
        <v>0</v>
      </c>
      <c r="G91" s="119"/>
      <c r="H91" s="120"/>
      <c r="I91" s="117">
        <v>0</v>
      </c>
      <c r="J91" s="130"/>
      <c r="K91" s="130"/>
      <c r="L91" s="129">
        <v>0</v>
      </c>
      <c r="M91" s="119"/>
      <c r="N91" s="120"/>
      <c r="O91" s="117">
        <v>0</v>
      </c>
      <c r="P91" s="119"/>
      <c r="Q91" s="120"/>
      <c r="R91" s="117">
        <v>0</v>
      </c>
      <c r="S91" s="119"/>
      <c r="T91" s="120"/>
      <c r="U91" s="117">
        <v>0</v>
      </c>
      <c r="V91" s="119"/>
      <c r="W91" s="120"/>
      <c r="X91" s="117">
        <v>0</v>
      </c>
      <c r="Y91" s="119"/>
      <c r="Z91" s="120"/>
      <c r="AA91" s="117">
        <v>0</v>
      </c>
      <c r="AB91" s="119"/>
      <c r="AC91" s="120"/>
      <c r="AD91" s="136">
        <v>0</v>
      </c>
      <c r="AE91" s="94"/>
      <c r="AF91" s="118"/>
      <c r="AG91" s="139">
        <v>0</v>
      </c>
    </row>
    <row r="92" spans="2:33" x14ac:dyDescent="0.2">
      <c r="I92">
        <v>0</v>
      </c>
      <c r="L92">
        <v>0</v>
      </c>
      <c r="O92">
        <v>0</v>
      </c>
      <c r="R92">
        <v>0</v>
      </c>
      <c r="U92">
        <v>0</v>
      </c>
      <c r="X92">
        <v>0</v>
      </c>
    </row>
    <row r="94" spans="2:33" x14ac:dyDescent="0.2">
      <c r="AE94" s="164"/>
    </row>
    <row r="95" spans="2:33" x14ac:dyDescent="0.2">
      <c r="D95" s="272" t="s">
        <v>145</v>
      </c>
      <c r="E95" s="272"/>
      <c r="F95" s="272" t="s">
        <v>53</v>
      </c>
      <c r="G95" s="272"/>
      <c r="H95" s="272" t="s">
        <v>54</v>
      </c>
      <c r="I95" s="272"/>
    </row>
    <row r="96" spans="2:33" x14ac:dyDescent="0.2">
      <c r="C96" s="78"/>
      <c r="D96" s="39" t="s">
        <v>50</v>
      </c>
      <c r="E96" s="39" t="s">
        <v>51</v>
      </c>
      <c r="F96" s="39" t="s">
        <v>50</v>
      </c>
      <c r="G96" s="39" t="s">
        <v>51</v>
      </c>
      <c r="H96" s="39" t="s">
        <v>50</v>
      </c>
      <c r="I96" s="39" t="s">
        <v>51</v>
      </c>
      <c r="L96" t="s">
        <v>125</v>
      </c>
      <c r="S96" s="28"/>
      <c r="T96" s="28"/>
      <c r="U96" s="28"/>
      <c r="V96" s="28"/>
      <c r="W96" s="28"/>
      <c r="X96" s="28"/>
      <c r="AA96" s="28"/>
      <c r="AB96" s="28"/>
      <c r="AC96" s="28"/>
      <c r="AD96" s="28"/>
      <c r="AE96" s="28"/>
      <c r="AF96" s="28"/>
    </row>
    <row r="97" spans="2:25" x14ac:dyDescent="0.2">
      <c r="C97" s="23" t="s">
        <v>1</v>
      </c>
      <c r="D97" s="28">
        <v>236</v>
      </c>
      <c r="E97" s="28">
        <v>228</v>
      </c>
      <c r="F97" s="28">
        <v>6</v>
      </c>
      <c r="G97" s="28">
        <v>9</v>
      </c>
      <c r="H97" s="28">
        <v>0</v>
      </c>
      <c r="I97" s="22">
        <v>0</v>
      </c>
      <c r="L97" t="s">
        <v>126</v>
      </c>
      <c r="M97" t="s">
        <v>127</v>
      </c>
      <c r="T97" s="22"/>
      <c r="U97" s="22"/>
      <c r="V97" s="22"/>
      <c r="W97" s="22"/>
      <c r="X97" s="22"/>
      <c r="Y97" s="22"/>
    </row>
    <row r="98" spans="2:25" x14ac:dyDescent="0.2">
      <c r="C98" s="23" t="s">
        <v>2</v>
      </c>
      <c r="D98" s="28">
        <v>280</v>
      </c>
      <c r="E98" s="28">
        <v>135</v>
      </c>
      <c r="F98" s="28">
        <v>100</v>
      </c>
      <c r="G98" s="28">
        <v>154</v>
      </c>
      <c r="H98" s="28">
        <v>36</v>
      </c>
      <c r="I98" s="28">
        <v>29</v>
      </c>
      <c r="M98" t="s">
        <v>128</v>
      </c>
    </row>
    <row r="99" spans="2:25" x14ac:dyDescent="0.2">
      <c r="C99" s="23" t="s">
        <v>3</v>
      </c>
      <c r="D99" s="28">
        <v>244</v>
      </c>
      <c r="E99" s="28">
        <v>143</v>
      </c>
      <c r="F99" s="28">
        <v>103</v>
      </c>
      <c r="G99" s="28">
        <v>158</v>
      </c>
      <c r="H99" s="28">
        <v>47</v>
      </c>
      <c r="I99" s="28">
        <v>31</v>
      </c>
      <c r="M99" t="s">
        <v>129</v>
      </c>
    </row>
    <row r="100" spans="2:25" x14ac:dyDescent="0.2">
      <c r="C100" s="23" t="s">
        <v>4</v>
      </c>
      <c r="D100" s="28">
        <v>502</v>
      </c>
      <c r="E100" s="28">
        <v>397</v>
      </c>
      <c r="F100" s="28">
        <v>619</v>
      </c>
      <c r="G100" s="22">
        <v>571</v>
      </c>
      <c r="H100" s="22">
        <v>0</v>
      </c>
      <c r="I100" s="22">
        <v>0</v>
      </c>
      <c r="M100" t="s">
        <v>130</v>
      </c>
    </row>
    <row r="101" spans="2:25" x14ac:dyDescent="0.2">
      <c r="C101" s="23" t="s">
        <v>5</v>
      </c>
      <c r="D101" s="28">
        <v>190</v>
      </c>
      <c r="E101" s="28">
        <v>81</v>
      </c>
      <c r="F101" s="28">
        <v>65</v>
      </c>
      <c r="G101" s="28">
        <v>69</v>
      </c>
      <c r="H101" s="28">
        <v>23</v>
      </c>
      <c r="I101" s="28">
        <v>20</v>
      </c>
      <c r="M101" t="s">
        <v>131</v>
      </c>
    </row>
    <row r="102" spans="2:25" x14ac:dyDescent="0.2">
      <c r="C102" s="23" t="s">
        <v>6</v>
      </c>
      <c r="D102" s="28">
        <v>139</v>
      </c>
      <c r="E102" s="28">
        <v>144</v>
      </c>
      <c r="F102" s="28">
        <v>79</v>
      </c>
      <c r="G102" s="28">
        <v>106</v>
      </c>
      <c r="H102" s="28">
        <v>14</v>
      </c>
      <c r="I102" s="28">
        <v>11</v>
      </c>
      <c r="L102" t="s">
        <v>132</v>
      </c>
      <c r="M102" t="s">
        <v>133</v>
      </c>
    </row>
    <row r="103" spans="2:25" x14ac:dyDescent="0.2">
      <c r="C103" s="23" t="s">
        <v>7</v>
      </c>
      <c r="D103" s="22">
        <v>412</v>
      </c>
      <c r="E103" s="22">
        <v>202</v>
      </c>
      <c r="F103" s="22">
        <v>220</v>
      </c>
      <c r="G103" s="22">
        <v>308</v>
      </c>
      <c r="H103" s="22">
        <v>95</v>
      </c>
      <c r="I103" s="22">
        <v>112</v>
      </c>
      <c r="M103" t="s">
        <v>134</v>
      </c>
    </row>
    <row r="104" spans="2:25" ht="25.5" x14ac:dyDescent="0.2">
      <c r="C104" s="23" t="s">
        <v>62</v>
      </c>
      <c r="D104" s="28">
        <v>211</v>
      </c>
      <c r="E104" s="28">
        <v>87</v>
      </c>
      <c r="F104" s="28">
        <v>28</v>
      </c>
      <c r="G104" s="28">
        <v>31</v>
      </c>
      <c r="H104" s="28">
        <v>10</v>
      </c>
      <c r="I104" s="28">
        <v>2</v>
      </c>
      <c r="M104" t="s">
        <v>135</v>
      </c>
    </row>
    <row r="105" spans="2:25" x14ac:dyDescent="0.2">
      <c r="C105" s="23" t="s">
        <v>9</v>
      </c>
      <c r="D105" s="28">
        <v>867</v>
      </c>
      <c r="E105" s="28">
        <v>323</v>
      </c>
      <c r="F105" s="28">
        <v>501</v>
      </c>
      <c r="G105" s="28">
        <v>643</v>
      </c>
      <c r="H105" s="28">
        <v>75</v>
      </c>
      <c r="I105" s="28">
        <v>77</v>
      </c>
      <c r="M105" t="s">
        <v>136</v>
      </c>
    </row>
    <row r="106" spans="2:25" x14ac:dyDescent="0.2">
      <c r="C106" s="23" t="s">
        <v>61</v>
      </c>
      <c r="D106" s="28">
        <v>66</v>
      </c>
      <c r="E106" s="28">
        <v>42</v>
      </c>
      <c r="F106" s="28">
        <v>14</v>
      </c>
      <c r="G106" s="28">
        <v>7</v>
      </c>
      <c r="H106" s="28">
        <v>11</v>
      </c>
      <c r="I106" s="28">
        <v>5</v>
      </c>
      <c r="M106" t="s">
        <v>137</v>
      </c>
    </row>
    <row r="107" spans="2:25" x14ac:dyDescent="0.2">
      <c r="C107" s="23" t="s">
        <v>10</v>
      </c>
      <c r="D107" s="24">
        <f t="shared" ref="D107:I107" si="11">SUM(D97:D106)</f>
        <v>3147</v>
      </c>
      <c r="E107" s="24">
        <f t="shared" si="11"/>
        <v>1782</v>
      </c>
      <c r="F107" s="24">
        <f t="shared" si="11"/>
        <v>1735</v>
      </c>
      <c r="G107" s="24">
        <f t="shared" si="11"/>
        <v>2056</v>
      </c>
      <c r="H107" s="24">
        <f t="shared" si="11"/>
        <v>311</v>
      </c>
      <c r="I107" s="24">
        <f t="shared" si="11"/>
        <v>287</v>
      </c>
      <c r="J107" s="140">
        <f>SUM(D107:I107)</f>
        <v>9318</v>
      </c>
      <c r="K107" s="140"/>
    </row>
    <row r="110" spans="2:25" x14ac:dyDescent="0.2">
      <c r="B110" s="280"/>
      <c r="C110" s="281" t="s">
        <v>1</v>
      </c>
      <c r="D110" s="282"/>
      <c r="E110" s="281" t="s">
        <v>2</v>
      </c>
      <c r="F110" s="282"/>
      <c r="G110" s="281" t="s">
        <v>3</v>
      </c>
      <c r="H110" s="282"/>
      <c r="I110" s="281" t="s">
        <v>4</v>
      </c>
      <c r="J110" s="282"/>
      <c r="K110" s="281" t="s">
        <v>5</v>
      </c>
      <c r="L110" s="282"/>
      <c r="M110" s="281" t="s">
        <v>6</v>
      </c>
      <c r="N110" s="282"/>
      <c r="O110" s="281" t="s">
        <v>7</v>
      </c>
      <c r="P110" s="282"/>
      <c r="Q110" s="281" t="s">
        <v>68</v>
      </c>
      <c r="R110" s="282"/>
      <c r="S110" s="281" t="s">
        <v>9</v>
      </c>
      <c r="T110" s="282"/>
      <c r="U110" s="281" t="s">
        <v>67</v>
      </c>
      <c r="V110" s="282"/>
      <c r="W110" s="281" t="s">
        <v>10</v>
      </c>
      <c r="X110" s="281"/>
      <c r="Y110" s="281" t="s">
        <v>25</v>
      </c>
    </row>
    <row r="111" spans="2:25" x14ac:dyDescent="0.2">
      <c r="B111" s="280"/>
      <c r="C111" s="67" t="s">
        <v>28</v>
      </c>
      <c r="D111" s="67" t="s">
        <v>29</v>
      </c>
      <c r="E111" s="67" t="s">
        <v>28</v>
      </c>
      <c r="F111" s="67" t="s">
        <v>29</v>
      </c>
      <c r="G111" s="67" t="s">
        <v>28</v>
      </c>
      <c r="H111" s="67" t="s">
        <v>29</v>
      </c>
      <c r="I111" s="67" t="s">
        <v>28</v>
      </c>
      <c r="J111" s="67" t="s">
        <v>29</v>
      </c>
      <c r="K111" s="67" t="s">
        <v>28</v>
      </c>
      <c r="L111" s="67" t="s">
        <v>29</v>
      </c>
      <c r="M111" s="67" t="s">
        <v>28</v>
      </c>
      <c r="N111" s="67" t="s">
        <v>29</v>
      </c>
      <c r="O111" s="67" t="s">
        <v>28</v>
      </c>
      <c r="P111" s="67" t="s">
        <v>29</v>
      </c>
      <c r="Q111" s="67" t="s">
        <v>28</v>
      </c>
      <c r="R111" s="67" t="s">
        <v>29</v>
      </c>
      <c r="S111" s="67" t="s">
        <v>28</v>
      </c>
      <c r="T111" s="67" t="s">
        <v>29</v>
      </c>
      <c r="U111" s="67" t="s">
        <v>28</v>
      </c>
      <c r="V111" s="67" t="s">
        <v>29</v>
      </c>
      <c r="W111" s="67" t="s">
        <v>28</v>
      </c>
      <c r="X111" s="67" t="s">
        <v>29</v>
      </c>
      <c r="Y111" s="281"/>
    </row>
    <row r="112" spans="2:25" x14ac:dyDescent="0.2">
      <c r="B112" s="66" t="s">
        <v>52</v>
      </c>
      <c r="C112" s="65">
        <f>SUM(C113:C118)</f>
        <v>236</v>
      </c>
      <c r="D112" s="65">
        <f t="shared" ref="D112:Y112" si="12">SUM(D113:D118)</f>
        <v>228</v>
      </c>
      <c r="E112" s="65">
        <f t="shared" si="12"/>
        <v>280</v>
      </c>
      <c r="F112" s="65">
        <f t="shared" si="12"/>
        <v>135</v>
      </c>
      <c r="G112" s="65">
        <f t="shared" si="12"/>
        <v>244</v>
      </c>
      <c r="H112" s="65">
        <f t="shared" si="12"/>
        <v>143</v>
      </c>
      <c r="I112" s="65">
        <f t="shared" si="12"/>
        <v>502</v>
      </c>
      <c r="J112" s="65">
        <f t="shared" si="12"/>
        <v>397</v>
      </c>
      <c r="K112" s="65">
        <f t="shared" si="12"/>
        <v>190</v>
      </c>
      <c r="L112" s="65">
        <f t="shared" si="12"/>
        <v>81</v>
      </c>
      <c r="M112" s="65">
        <f t="shared" si="12"/>
        <v>139</v>
      </c>
      <c r="N112" s="65">
        <f t="shared" si="12"/>
        <v>144</v>
      </c>
      <c r="O112" s="65">
        <f t="shared" si="12"/>
        <v>412</v>
      </c>
      <c r="P112" s="65">
        <f t="shared" si="12"/>
        <v>202</v>
      </c>
      <c r="Q112" s="65">
        <f t="shared" si="12"/>
        <v>211</v>
      </c>
      <c r="R112" s="65">
        <f t="shared" si="12"/>
        <v>87</v>
      </c>
      <c r="S112" s="65">
        <f t="shared" si="12"/>
        <v>867</v>
      </c>
      <c r="T112" s="65">
        <f t="shared" si="12"/>
        <v>323</v>
      </c>
      <c r="U112" s="65">
        <f t="shared" si="12"/>
        <v>66</v>
      </c>
      <c r="V112" s="65">
        <f t="shared" si="12"/>
        <v>42</v>
      </c>
      <c r="W112" s="63">
        <f t="shared" ref="W112:X117" si="13">C112+E112+G112+I112+K112+M112+Q112+S112+U112+O112</f>
        <v>3147</v>
      </c>
      <c r="X112" s="64">
        <f t="shared" si="13"/>
        <v>1782</v>
      </c>
      <c r="Y112" s="65">
        <f t="shared" si="12"/>
        <v>4929</v>
      </c>
    </row>
    <row r="113" spans="2:25" x14ac:dyDescent="0.2">
      <c r="B113" s="31" t="s">
        <v>46</v>
      </c>
      <c r="C113" s="15">
        <v>10</v>
      </c>
      <c r="D113" s="15">
        <v>6</v>
      </c>
      <c r="E113" s="15">
        <v>15</v>
      </c>
      <c r="F113" s="15">
        <v>23</v>
      </c>
      <c r="G113" s="15">
        <v>10</v>
      </c>
      <c r="H113" s="15">
        <v>10</v>
      </c>
      <c r="I113" s="15">
        <v>85</v>
      </c>
      <c r="J113" s="15">
        <v>67</v>
      </c>
      <c r="K113" s="15">
        <v>2</v>
      </c>
      <c r="L113" s="15">
        <v>7</v>
      </c>
      <c r="M113" s="15">
        <v>8</v>
      </c>
      <c r="N113" s="15">
        <v>17</v>
      </c>
      <c r="O113" s="15">
        <v>32</v>
      </c>
      <c r="P113" s="15">
        <v>41</v>
      </c>
      <c r="Q113" s="15">
        <v>7</v>
      </c>
      <c r="R113" s="15">
        <v>10</v>
      </c>
      <c r="S113" s="15">
        <v>26</v>
      </c>
      <c r="T113" s="15">
        <v>24</v>
      </c>
      <c r="U113" s="15">
        <v>11</v>
      </c>
      <c r="V113" s="15">
        <v>14</v>
      </c>
      <c r="W113" s="63">
        <f t="shared" si="13"/>
        <v>206</v>
      </c>
      <c r="X113" s="64">
        <f t="shared" si="13"/>
        <v>219</v>
      </c>
      <c r="Y113" s="30">
        <f>SUM(W113:X113)</f>
        <v>425</v>
      </c>
    </row>
    <row r="114" spans="2:25" x14ac:dyDescent="0.2">
      <c r="B114" s="31" t="s">
        <v>47</v>
      </c>
      <c r="C114" s="15">
        <v>36</v>
      </c>
      <c r="D114" s="15">
        <v>58</v>
      </c>
      <c r="E114" s="15">
        <v>34</v>
      </c>
      <c r="F114" s="15">
        <v>33</v>
      </c>
      <c r="G114" s="15">
        <v>36</v>
      </c>
      <c r="H114" s="15">
        <v>26</v>
      </c>
      <c r="I114" s="15">
        <v>97</v>
      </c>
      <c r="J114" s="15">
        <v>77</v>
      </c>
      <c r="K114" s="15">
        <v>22</v>
      </c>
      <c r="L114" s="15">
        <v>18</v>
      </c>
      <c r="M114" s="15">
        <v>25</v>
      </c>
      <c r="N114" s="15">
        <v>50</v>
      </c>
      <c r="O114" s="15">
        <v>77</v>
      </c>
      <c r="P114" s="15">
        <v>50</v>
      </c>
      <c r="Q114" s="15">
        <v>35</v>
      </c>
      <c r="R114" s="15">
        <v>17</v>
      </c>
      <c r="S114" s="15">
        <v>142</v>
      </c>
      <c r="T114" s="15">
        <v>71</v>
      </c>
      <c r="U114" s="15">
        <v>7</v>
      </c>
      <c r="V114" s="15">
        <v>8</v>
      </c>
      <c r="W114" s="63">
        <f t="shared" si="13"/>
        <v>511</v>
      </c>
      <c r="X114" s="64">
        <f t="shared" si="13"/>
        <v>408</v>
      </c>
      <c r="Y114" s="30">
        <f t="shared" ref="Y114:Y130" si="14">SUM(W114:X114)</f>
        <v>919</v>
      </c>
    </row>
    <row r="115" spans="2:25" x14ac:dyDescent="0.2">
      <c r="B115" s="31" t="s">
        <v>48</v>
      </c>
      <c r="C115" s="15">
        <v>178</v>
      </c>
      <c r="D115" s="15">
        <v>157</v>
      </c>
      <c r="E115" s="15">
        <v>166</v>
      </c>
      <c r="F115" s="15">
        <v>56</v>
      </c>
      <c r="G115" s="15">
        <v>117</v>
      </c>
      <c r="H115" s="15">
        <v>87</v>
      </c>
      <c r="I115" s="15">
        <v>265</v>
      </c>
      <c r="J115" s="15">
        <v>209</v>
      </c>
      <c r="K115" s="15">
        <v>110</v>
      </c>
      <c r="L115" s="15">
        <v>29</v>
      </c>
      <c r="M115" s="15">
        <v>87</v>
      </c>
      <c r="N115" s="15">
        <v>70</v>
      </c>
      <c r="O115" s="15">
        <v>302</v>
      </c>
      <c r="P115" s="15">
        <v>111</v>
      </c>
      <c r="Q115" s="15">
        <v>132</v>
      </c>
      <c r="R115" s="15">
        <v>55</v>
      </c>
      <c r="S115" s="15">
        <v>465</v>
      </c>
      <c r="T115" s="15">
        <v>164</v>
      </c>
      <c r="U115" s="15">
        <v>0</v>
      </c>
      <c r="V115" s="15">
        <v>0</v>
      </c>
      <c r="W115" s="63">
        <f t="shared" si="13"/>
        <v>1822</v>
      </c>
      <c r="X115" s="64">
        <f t="shared" si="13"/>
        <v>938</v>
      </c>
      <c r="Y115" s="30">
        <f t="shared" si="14"/>
        <v>2760</v>
      </c>
    </row>
    <row r="116" spans="2:25" x14ac:dyDescent="0.2">
      <c r="B116" s="31" t="s">
        <v>49</v>
      </c>
      <c r="C116" s="15">
        <v>12</v>
      </c>
      <c r="D116" s="15">
        <v>7</v>
      </c>
      <c r="E116" s="15">
        <v>65</v>
      </c>
      <c r="F116" s="15">
        <v>14</v>
      </c>
      <c r="G116" s="15">
        <v>81</v>
      </c>
      <c r="H116" s="15">
        <v>20</v>
      </c>
      <c r="I116" s="15">
        <v>55</v>
      </c>
      <c r="J116" s="15">
        <v>44</v>
      </c>
      <c r="K116" s="15">
        <v>56</v>
      </c>
      <c r="L116" s="15">
        <v>27</v>
      </c>
      <c r="M116" s="15">
        <v>19</v>
      </c>
      <c r="N116" s="15">
        <v>7</v>
      </c>
      <c r="O116" s="35">
        <v>1</v>
      </c>
      <c r="P116" s="35"/>
      <c r="Q116" s="15">
        <v>37</v>
      </c>
      <c r="R116" s="15">
        <v>5</v>
      </c>
      <c r="S116" s="15">
        <v>234</v>
      </c>
      <c r="T116" s="15">
        <v>63</v>
      </c>
      <c r="U116" s="15">
        <v>17</v>
      </c>
      <c r="V116" s="15">
        <v>14</v>
      </c>
      <c r="W116" s="63">
        <f t="shared" si="13"/>
        <v>577</v>
      </c>
      <c r="X116" s="64">
        <f t="shared" si="13"/>
        <v>201</v>
      </c>
      <c r="Y116" s="30">
        <f t="shared" si="14"/>
        <v>778</v>
      </c>
    </row>
    <row r="117" spans="2:25" x14ac:dyDescent="0.2">
      <c r="B117" s="31" t="s">
        <v>30</v>
      </c>
      <c r="C117" s="15"/>
      <c r="D117" s="35"/>
      <c r="E117" s="35"/>
      <c r="F117" s="15">
        <v>9</v>
      </c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15">
        <v>1</v>
      </c>
      <c r="U117" s="35">
        <v>31</v>
      </c>
      <c r="V117" s="15">
        <v>6</v>
      </c>
      <c r="W117" s="63">
        <f t="shared" si="13"/>
        <v>31</v>
      </c>
      <c r="X117" s="64">
        <f t="shared" si="13"/>
        <v>16</v>
      </c>
      <c r="Y117" s="30">
        <f t="shared" si="14"/>
        <v>47</v>
      </c>
    </row>
    <row r="118" spans="2:25" x14ac:dyDescent="0.2">
      <c r="B118" s="31" t="s">
        <v>13</v>
      </c>
      <c r="C118" s="15"/>
      <c r="D118" s="35"/>
      <c r="E118" s="35"/>
      <c r="F118" s="1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15"/>
      <c r="U118" s="35"/>
      <c r="V118" s="15"/>
      <c r="W118" s="63"/>
      <c r="X118" s="64"/>
      <c r="Y118" s="30"/>
    </row>
    <row r="119" spans="2:25" x14ac:dyDescent="0.2">
      <c r="B119" s="66" t="s">
        <v>53</v>
      </c>
      <c r="C119" s="65">
        <f>SUM(C120:C124)</f>
        <v>6</v>
      </c>
      <c r="D119" s="65">
        <f t="shared" ref="D119:Y119" si="15">SUM(D120:D124)</f>
        <v>9</v>
      </c>
      <c r="E119" s="65">
        <f t="shared" si="15"/>
        <v>100</v>
      </c>
      <c r="F119" s="65">
        <f t="shared" si="15"/>
        <v>154</v>
      </c>
      <c r="G119" s="65">
        <f t="shared" si="15"/>
        <v>103</v>
      </c>
      <c r="H119" s="65">
        <f t="shared" si="15"/>
        <v>158</v>
      </c>
      <c r="I119" s="65">
        <f t="shared" si="15"/>
        <v>619</v>
      </c>
      <c r="J119" s="65">
        <f t="shared" si="15"/>
        <v>571</v>
      </c>
      <c r="K119" s="65">
        <f t="shared" si="15"/>
        <v>65</v>
      </c>
      <c r="L119" s="65">
        <f t="shared" si="15"/>
        <v>69</v>
      </c>
      <c r="M119" s="65">
        <f t="shared" si="15"/>
        <v>79</v>
      </c>
      <c r="N119" s="65">
        <f t="shared" si="15"/>
        <v>106</v>
      </c>
      <c r="O119" s="65">
        <f t="shared" si="15"/>
        <v>220</v>
      </c>
      <c r="P119" s="65">
        <f t="shared" si="15"/>
        <v>308</v>
      </c>
      <c r="Q119" s="65">
        <f t="shared" si="15"/>
        <v>28</v>
      </c>
      <c r="R119" s="65">
        <f t="shared" si="15"/>
        <v>31</v>
      </c>
      <c r="S119" s="65">
        <f t="shared" si="15"/>
        <v>501</v>
      </c>
      <c r="T119" s="65">
        <f t="shared" si="15"/>
        <v>643</v>
      </c>
      <c r="U119" s="65">
        <f t="shared" si="15"/>
        <v>14</v>
      </c>
      <c r="V119" s="65">
        <f t="shared" si="15"/>
        <v>7</v>
      </c>
      <c r="W119" s="63">
        <f>C119+E119+G119+I119+K119+M119+Q119+S119+U118+O119</f>
        <v>1721</v>
      </c>
      <c r="X119" s="64">
        <f>D119+F119+H119+L119+N119+R119+T119+V118+P119</f>
        <v>1478</v>
      </c>
      <c r="Y119" s="65">
        <f t="shared" si="15"/>
        <v>3791</v>
      </c>
    </row>
    <row r="120" spans="2:25" x14ac:dyDescent="0.2">
      <c r="B120" s="31" t="s">
        <v>31</v>
      </c>
      <c r="C120" s="35"/>
      <c r="D120" s="35"/>
      <c r="E120" s="15">
        <v>2</v>
      </c>
      <c r="F120" s="15">
        <v>14</v>
      </c>
      <c r="G120" s="35"/>
      <c r="H120" s="15">
        <v>5</v>
      </c>
      <c r="I120" s="15">
        <v>16</v>
      </c>
      <c r="J120" s="15">
        <v>15</v>
      </c>
      <c r="K120" s="15">
        <v>1</v>
      </c>
      <c r="L120" s="15">
        <v>4</v>
      </c>
      <c r="M120" s="15">
        <v>5</v>
      </c>
      <c r="N120" s="15">
        <v>8</v>
      </c>
      <c r="O120" s="15">
        <v>5</v>
      </c>
      <c r="P120" s="15">
        <v>19</v>
      </c>
      <c r="Q120" s="15">
        <v>4</v>
      </c>
      <c r="R120" s="15">
        <v>3</v>
      </c>
      <c r="S120" s="15">
        <v>58</v>
      </c>
      <c r="T120" s="15">
        <v>46</v>
      </c>
      <c r="U120" s="15">
        <v>3</v>
      </c>
      <c r="V120" s="15">
        <v>2</v>
      </c>
      <c r="W120" s="63">
        <f t="shared" ref="W120:W125" si="16">C120+E120+G120+I120+K120+M120+Q120+S120+U120+O120</f>
        <v>94</v>
      </c>
      <c r="X120" s="64">
        <f>D120+F120+H120+J120+L120+N120+R120+T120+V120+P120</f>
        <v>116</v>
      </c>
      <c r="Y120" s="30">
        <f>SUM(W120:X120)</f>
        <v>210</v>
      </c>
    </row>
    <row r="121" spans="2:25" x14ac:dyDescent="0.2">
      <c r="B121" s="31" t="s">
        <v>32</v>
      </c>
      <c r="C121" s="35"/>
      <c r="D121" s="35"/>
      <c r="E121" s="15">
        <v>12</v>
      </c>
      <c r="F121" s="15">
        <v>17</v>
      </c>
      <c r="G121" s="15">
        <v>13</v>
      </c>
      <c r="H121" s="15">
        <v>13</v>
      </c>
      <c r="I121" s="15">
        <v>33</v>
      </c>
      <c r="J121" s="15">
        <v>31</v>
      </c>
      <c r="K121" s="15">
        <v>4</v>
      </c>
      <c r="L121" s="15">
        <v>9</v>
      </c>
      <c r="M121" s="15">
        <v>6</v>
      </c>
      <c r="N121" s="15">
        <v>5</v>
      </c>
      <c r="O121" s="15">
        <v>15</v>
      </c>
      <c r="P121" s="15">
        <v>40</v>
      </c>
      <c r="Q121" s="15">
        <v>6</v>
      </c>
      <c r="R121" s="15">
        <v>6</v>
      </c>
      <c r="S121" s="15">
        <v>34</v>
      </c>
      <c r="T121" s="15">
        <v>60</v>
      </c>
      <c r="U121" s="15">
        <v>1</v>
      </c>
      <c r="V121" s="15">
        <v>1</v>
      </c>
      <c r="W121" s="63">
        <f t="shared" si="16"/>
        <v>124</v>
      </c>
      <c r="X121" s="64">
        <f>D121+F121+H121+J121+L121+N121+R121+T121+V121+P121</f>
        <v>182</v>
      </c>
      <c r="Y121" s="30">
        <f t="shared" si="14"/>
        <v>306</v>
      </c>
    </row>
    <row r="122" spans="2:25" x14ac:dyDescent="0.2">
      <c r="B122" s="31" t="s">
        <v>33</v>
      </c>
      <c r="C122" s="15">
        <v>1</v>
      </c>
      <c r="D122" s="15">
        <v>4</v>
      </c>
      <c r="E122" s="15">
        <v>48</v>
      </c>
      <c r="F122" s="15">
        <v>97</v>
      </c>
      <c r="G122" s="15">
        <v>59</v>
      </c>
      <c r="H122" s="15">
        <v>100</v>
      </c>
      <c r="I122" s="15">
        <v>282</v>
      </c>
      <c r="J122" s="15">
        <v>260</v>
      </c>
      <c r="K122" s="15">
        <v>30</v>
      </c>
      <c r="L122" s="15">
        <v>27</v>
      </c>
      <c r="M122" s="15">
        <v>58</v>
      </c>
      <c r="N122" s="15">
        <v>82</v>
      </c>
      <c r="O122" s="15">
        <v>134</v>
      </c>
      <c r="P122" s="15">
        <v>205</v>
      </c>
      <c r="Q122" s="15">
        <v>14</v>
      </c>
      <c r="R122" s="15">
        <v>19</v>
      </c>
      <c r="S122" s="15">
        <v>188</v>
      </c>
      <c r="T122" s="15">
        <v>421</v>
      </c>
      <c r="U122" s="15">
        <v>1</v>
      </c>
      <c r="V122" s="15">
        <v>2</v>
      </c>
      <c r="W122" s="63">
        <f t="shared" si="16"/>
        <v>815</v>
      </c>
      <c r="X122" s="64">
        <f>D122+F122+H122+J122+L122+N122+R122+T122+V122+P122</f>
        <v>1217</v>
      </c>
      <c r="Y122" s="30">
        <f t="shared" si="14"/>
        <v>2032</v>
      </c>
    </row>
    <row r="123" spans="2:25" x14ac:dyDescent="0.2">
      <c r="B123" s="31" t="s">
        <v>34</v>
      </c>
      <c r="C123" s="15">
        <v>5</v>
      </c>
      <c r="D123" s="15">
        <v>5</v>
      </c>
      <c r="E123" s="15">
        <v>38</v>
      </c>
      <c r="F123" s="15">
        <v>26</v>
      </c>
      <c r="G123" s="15">
        <v>31</v>
      </c>
      <c r="H123" s="15">
        <v>40</v>
      </c>
      <c r="I123" s="15">
        <v>288</v>
      </c>
      <c r="J123" s="15">
        <v>265</v>
      </c>
      <c r="K123" s="15">
        <v>30</v>
      </c>
      <c r="L123" s="15">
        <v>29</v>
      </c>
      <c r="M123" s="15">
        <v>10</v>
      </c>
      <c r="N123" s="15">
        <v>11</v>
      </c>
      <c r="O123" s="15">
        <v>66</v>
      </c>
      <c r="P123" s="15">
        <v>44</v>
      </c>
      <c r="Q123" s="15">
        <v>4</v>
      </c>
      <c r="R123" s="15">
        <v>3</v>
      </c>
      <c r="S123" s="15">
        <v>221</v>
      </c>
      <c r="T123" s="15">
        <v>116</v>
      </c>
      <c r="U123" s="15">
        <v>9</v>
      </c>
      <c r="V123" s="15">
        <v>2</v>
      </c>
      <c r="W123" s="63">
        <f t="shared" si="16"/>
        <v>702</v>
      </c>
      <c r="X123" s="64">
        <f>D123+F123+H123+J123+L123+N123+R123+T123+V123+P123</f>
        <v>541</v>
      </c>
      <c r="Y123" s="30">
        <f t="shared" si="14"/>
        <v>1243</v>
      </c>
    </row>
    <row r="124" spans="2:25" x14ac:dyDescent="0.2">
      <c r="B124" s="31" t="s">
        <v>35</v>
      </c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63">
        <f t="shared" si="16"/>
        <v>0</v>
      </c>
      <c r="X124" s="64">
        <f>D124+F124+H124+J124+L124+N124+R124+T124+V124+P124</f>
        <v>0</v>
      </c>
      <c r="Y124" s="36">
        <f t="shared" si="14"/>
        <v>0</v>
      </c>
    </row>
    <row r="125" spans="2:25" x14ac:dyDescent="0.2">
      <c r="B125" s="31" t="s">
        <v>13</v>
      </c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 t="s">
        <v>144</v>
      </c>
      <c r="Q125" s="35"/>
      <c r="R125" s="35"/>
      <c r="S125" s="35"/>
      <c r="T125" s="35"/>
      <c r="U125" s="35"/>
      <c r="V125" s="35"/>
      <c r="W125" s="63">
        <f t="shared" si="16"/>
        <v>0</v>
      </c>
      <c r="X125" s="64"/>
      <c r="Y125" s="36"/>
    </row>
    <row r="126" spans="2:25" x14ac:dyDescent="0.2">
      <c r="B126" s="66" t="s">
        <v>54</v>
      </c>
      <c r="C126" s="65">
        <f>SUM(C127:C131)</f>
        <v>0</v>
      </c>
      <c r="D126" s="65">
        <f t="shared" ref="D126:Y126" si="17">SUM(D127:D131)</f>
        <v>0</v>
      </c>
      <c r="E126" s="65">
        <f t="shared" si="17"/>
        <v>36</v>
      </c>
      <c r="F126" s="65">
        <f t="shared" si="17"/>
        <v>29</v>
      </c>
      <c r="G126" s="65">
        <f t="shared" si="17"/>
        <v>47</v>
      </c>
      <c r="H126" s="65">
        <f t="shared" si="17"/>
        <v>31</v>
      </c>
      <c r="I126" s="65">
        <f t="shared" si="17"/>
        <v>0</v>
      </c>
      <c r="J126" s="65">
        <f t="shared" si="17"/>
        <v>0</v>
      </c>
      <c r="K126" s="65">
        <f t="shared" si="17"/>
        <v>23</v>
      </c>
      <c r="L126" s="65">
        <f t="shared" si="17"/>
        <v>20</v>
      </c>
      <c r="M126" s="65">
        <f t="shared" si="17"/>
        <v>14</v>
      </c>
      <c r="N126" s="65">
        <f t="shared" si="17"/>
        <v>11</v>
      </c>
      <c r="O126" s="65">
        <f t="shared" si="17"/>
        <v>95</v>
      </c>
      <c r="P126" s="65">
        <f t="shared" si="17"/>
        <v>112</v>
      </c>
      <c r="Q126" s="65">
        <f t="shared" si="17"/>
        <v>10</v>
      </c>
      <c r="R126" s="65">
        <f t="shared" si="17"/>
        <v>2</v>
      </c>
      <c r="S126" s="65">
        <f t="shared" si="17"/>
        <v>75</v>
      </c>
      <c r="T126" s="65">
        <f t="shared" si="17"/>
        <v>77</v>
      </c>
      <c r="U126" s="65">
        <f t="shared" si="17"/>
        <v>11</v>
      </c>
      <c r="V126" s="65">
        <f t="shared" si="17"/>
        <v>5</v>
      </c>
      <c r="W126" s="63">
        <f>C126+E126+G126+I126+K126+M126+Q126+S126+U125+O126</f>
        <v>300</v>
      </c>
      <c r="X126" s="64">
        <f>D126+F126+H126+L126+N126+R126+T126+V125+P126</f>
        <v>282</v>
      </c>
      <c r="Y126" s="65">
        <f t="shared" si="17"/>
        <v>598</v>
      </c>
    </row>
    <row r="127" spans="2:25" x14ac:dyDescent="0.2">
      <c r="B127" s="31" t="s">
        <v>31</v>
      </c>
      <c r="C127" s="15"/>
      <c r="D127" s="35"/>
      <c r="E127" s="15">
        <v>6</v>
      </c>
      <c r="F127" s="15">
        <v>7</v>
      </c>
      <c r="G127" s="35"/>
      <c r="H127" s="15"/>
      <c r="I127" s="35"/>
      <c r="J127" s="35"/>
      <c r="K127" s="15">
        <v>2</v>
      </c>
      <c r="L127" s="15">
        <v>3</v>
      </c>
      <c r="M127" s="35">
        <v>1</v>
      </c>
      <c r="N127" s="35">
        <v>1</v>
      </c>
      <c r="O127" s="15">
        <v>6</v>
      </c>
      <c r="P127" s="15">
        <v>7</v>
      </c>
      <c r="Q127" s="15">
        <v>2</v>
      </c>
      <c r="R127" s="35"/>
      <c r="S127" s="15">
        <v>10</v>
      </c>
      <c r="T127" s="15">
        <v>5</v>
      </c>
      <c r="U127" s="15">
        <v>1</v>
      </c>
      <c r="V127" s="15">
        <v>1</v>
      </c>
      <c r="W127" s="63">
        <f>C127+E127+G127+I127+K127+M127+Q127+S127+U127+O127</f>
        <v>28</v>
      </c>
      <c r="X127" s="64">
        <f>D127+F127+H127+J127+L127+N127+R127+T127+V127+P127</f>
        <v>24</v>
      </c>
      <c r="Y127" s="30">
        <f t="shared" si="14"/>
        <v>52</v>
      </c>
    </row>
    <row r="128" spans="2:25" x14ac:dyDescent="0.2">
      <c r="B128" s="31" t="s">
        <v>32</v>
      </c>
      <c r="C128" s="35"/>
      <c r="D128" s="35"/>
      <c r="E128" s="15">
        <v>3</v>
      </c>
      <c r="F128" s="15">
        <v>2</v>
      </c>
      <c r="G128" s="35"/>
      <c r="H128" s="15">
        <v>1</v>
      </c>
      <c r="I128" s="35"/>
      <c r="J128" s="35"/>
      <c r="K128" s="35"/>
      <c r="L128" s="35"/>
      <c r="M128" s="35"/>
      <c r="N128" s="35">
        <v>1</v>
      </c>
      <c r="O128" s="15">
        <v>7</v>
      </c>
      <c r="P128" s="15">
        <v>3</v>
      </c>
      <c r="Q128" s="15">
        <v>4</v>
      </c>
      <c r="R128" s="15"/>
      <c r="S128" s="15">
        <v>3</v>
      </c>
      <c r="T128" s="15">
        <v>1</v>
      </c>
      <c r="U128" s="15">
        <v>1</v>
      </c>
      <c r="V128" s="15">
        <v>0</v>
      </c>
      <c r="W128" s="63">
        <f t="shared" ref="W128:X132" si="18">C128+E128+G128+I128+K128+M128+Q128+S128+U128+O128</f>
        <v>18</v>
      </c>
      <c r="X128" s="64">
        <f t="shared" si="18"/>
        <v>8</v>
      </c>
      <c r="Y128" s="30">
        <f t="shared" si="14"/>
        <v>26</v>
      </c>
    </row>
    <row r="129" spans="2:25" x14ac:dyDescent="0.2">
      <c r="B129" s="31" t="s">
        <v>33</v>
      </c>
      <c r="C129" s="15"/>
      <c r="D129" s="35"/>
      <c r="E129" s="15">
        <v>1</v>
      </c>
      <c r="F129" s="15">
        <v>1</v>
      </c>
      <c r="G129" s="15">
        <v>9</v>
      </c>
      <c r="H129" s="15">
        <v>7</v>
      </c>
      <c r="I129" s="35"/>
      <c r="J129" s="35"/>
      <c r="K129" s="15"/>
      <c r="L129" s="35"/>
      <c r="M129" s="15">
        <v>6</v>
      </c>
      <c r="N129" s="15">
        <v>4</v>
      </c>
      <c r="O129" s="15">
        <v>26</v>
      </c>
      <c r="P129" s="15">
        <v>41</v>
      </c>
      <c r="Q129" s="15">
        <v>1</v>
      </c>
      <c r="R129" s="15">
        <v>1</v>
      </c>
      <c r="S129" s="15"/>
      <c r="T129" s="15">
        <v>2</v>
      </c>
      <c r="U129" s="15">
        <v>2</v>
      </c>
      <c r="V129" s="15">
        <v>2</v>
      </c>
      <c r="W129" s="63">
        <f t="shared" si="18"/>
        <v>45</v>
      </c>
      <c r="X129" s="64">
        <f t="shared" si="18"/>
        <v>58</v>
      </c>
      <c r="Y129" s="30">
        <f t="shared" si="14"/>
        <v>103</v>
      </c>
    </row>
    <row r="130" spans="2:25" x14ac:dyDescent="0.2">
      <c r="B130" s="31" t="s">
        <v>34</v>
      </c>
      <c r="C130" s="35"/>
      <c r="D130" s="35"/>
      <c r="E130" s="15">
        <v>26</v>
      </c>
      <c r="F130" s="15">
        <v>19</v>
      </c>
      <c r="G130" s="15">
        <v>38</v>
      </c>
      <c r="H130" s="15">
        <v>23</v>
      </c>
      <c r="I130" s="35"/>
      <c r="J130" s="35"/>
      <c r="K130" s="15">
        <v>21</v>
      </c>
      <c r="L130" s="15">
        <v>17</v>
      </c>
      <c r="M130" s="15">
        <v>7</v>
      </c>
      <c r="N130" s="15">
        <v>5</v>
      </c>
      <c r="O130" s="15">
        <v>56</v>
      </c>
      <c r="P130" s="15">
        <v>61</v>
      </c>
      <c r="Q130" s="15">
        <v>3</v>
      </c>
      <c r="R130" s="15">
        <v>1</v>
      </c>
      <c r="S130" s="15">
        <v>62</v>
      </c>
      <c r="T130" s="15">
        <v>69</v>
      </c>
      <c r="U130" s="15">
        <v>7</v>
      </c>
      <c r="V130" s="15">
        <v>2</v>
      </c>
      <c r="W130" s="63">
        <f t="shared" si="18"/>
        <v>220</v>
      </c>
      <c r="X130" s="64">
        <f t="shared" si="18"/>
        <v>197</v>
      </c>
      <c r="Y130" s="30">
        <f t="shared" si="14"/>
        <v>417</v>
      </c>
    </row>
    <row r="131" spans="2:25" x14ac:dyDescent="0.2">
      <c r="B131" s="31" t="s">
        <v>35</v>
      </c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63">
        <f t="shared" si="18"/>
        <v>0</v>
      </c>
      <c r="X131" s="64">
        <f t="shared" si="18"/>
        <v>0</v>
      </c>
      <c r="Y131" s="30" t="s">
        <v>36</v>
      </c>
    </row>
    <row r="132" spans="2:25" x14ac:dyDescent="0.2">
      <c r="B132" s="31" t="s">
        <v>13</v>
      </c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63">
        <f t="shared" si="18"/>
        <v>0</v>
      </c>
      <c r="X132" s="64">
        <f t="shared" si="18"/>
        <v>0</v>
      </c>
      <c r="Y132" s="30"/>
    </row>
    <row r="133" spans="2:25" x14ac:dyDescent="0.2">
      <c r="B133" s="29" t="s">
        <v>45</v>
      </c>
      <c r="C133" s="65">
        <f>C112+C119+C126</f>
        <v>242</v>
      </c>
      <c r="D133" s="65">
        <f t="shared" ref="D133:X133" si="19">D112+D119+D126</f>
        <v>237</v>
      </c>
      <c r="E133" s="65">
        <f t="shared" si="19"/>
        <v>416</v>
      </c>
      <c r="F133" s="65">
        <f t="shared" si="19"/>
        <v>318</v>
      </c>
      <c r="G133" s="65">
        <f t="shared" si="19"/>
        <v>394</v>
      </c>
      <c r="H133" s="65">
        <f t="shared" si="19"/>
        <v>332</v>
      </c>
      <c r="I133" s="65">
        <f t="shared" si="19"/>
        <v>1121</v>
      </c>
      <c r="J133" s="65">
        <f t="shared" si="19"/>
        <v>968</v>
      </c>
      <c r="K133" s="65">
        <f t="shared" si="19"/>
        <v>278</v>
      </c>
      <c r="L133" s="65">
        <f t="shared" si="19"/>
        <v>170</v>
      </c>
      <c r="M133" s="65">
        <f t="shared" si="19"/>
        <v>232</v>
      </c>
      <c r="N133" s="65">
        <f t="shared" si="19"/>
        <v>261</v>
      </c>
      <c r="O133" s="65">
        <f t="shared" si="19"/>
        <v>727</v>
      </c>
      <c r="P133" s="65">
        <f t="shared" si="19"/>
        <v>622</v>
      </c>
      <c r="Q133" s="65">
        <f t="shared" si="19"/>
        <v>249</v>
      </c>
      <c r="R133" s="65">
        <f t="shared" si="19"/>
        <v>120</v>
      </c>
      <c r="S133" s="65">
        <f t="shared" si="19"/>
        <v>1443</v>
      </c>
      <c r="T133" s="65">
        <f t="shared" si="19"/>
        <v>1043</v>
      </c>
      <c r="U133" s="65">
        <f>U112+U119+U126</f>
        <v>91</v>
      </c>
      <c r="V133" s="65">
        <f t="shared" si="19"/>
        <v>54</v>
      </c>
      <c r="W133" s="65">
        <f t="shared" si="19"/>
        <v>5168</v>
      </c>
      <c r="X133" s="65">
        <f t="shared" si="19"/>
        <v>3542</v>
      </c>
      <c r="Y133" s="65">
        <f>Y112+Y119+Y126</f>
        <v>9318</v>
      </c>
    </row>
    <row r="139" spans="2:25" x14ac:dyDescent="0.2">
      <c r="B139" s="280"/>
      <c r="C139" s="281" t="s">
        <v>1</v>
      </c>
      <c r="D139" s="282"/>
      <c r="E139" s="281" t="s">
        <v>2</v>
      </c>
      <c r="F139" s="282"/>
      <c r="G139" s="281" t="s">
        <v>3</v>
      </c>
      <c r="H139" s="282"/>
      <c r="I139" s="281" t="s">
        <v>4</v>
      </c>
      <c r="J139" s="282"/>
      <c r="K139" s="281" t="s">
        <v>5</v>
      </c>
      <c r="L139" s="282"/>
      <c r="M139" s="281" t="s">
        <v>6</v>
      </c>
      <c r="N139" s="282"/>
      <c r="O139" s="281" t="s">
        <v>7</v>
      </c>
      <c r="P139" s="282"/>
      <c r="Q139" s="281" t="s">
        <v>68</v>
      </c>
      <c r="R139" s="282"/>
      <c r="S139" s="281" t="s">
        <v>9</v>
      </c>
      <c r="T139" s="282"/>
      <c r="U139" s="281" t="s">
        <v>67</v>
      </c>
      <c r="V139" s="282"/>
      <c r="W139" s="281" t="s">
        <v>10</v>
      </c>
      <c r="X139" s="281"/>
      <c r="Y139" s="281" t="s">
        <v>25</v>
      </c>
    </row>
    <row r="140" spans="2:25" x14ac:dyDescent="0.2">
      <c r="B140" s="280"/>
      <c r="C140" s="67" t="s">
        <v>28</v>
      </c>
      <c r="D140" s="67" t="s">
        <v>29</v>
      </c>
      <c r="E140" s="67" t="s">
        <v>28</v>
      </c>
      <c r="F140" s="67" t="s">
        <v>29</v>
      </c>
      <c r="G140" s="67" t="s">
        <v>28</v>
      </c>
      <c r="H140" s="67" t="s">
        <v>29</v>
      </c>
      <c r="I140" s="67" t="s">
        <v>28</v>
      </c>
      <c r="J140" s="67" t="s">
        <v>29</v>
      </c>
      <c r="K140" s="67" t="s">
        <v>28</v>
      </c>
      <c r="L140" s="67" t="s">
        <v>29</v>
      </c>
      <c r="M140" s="67" t="s">
        <v>28</v>
      </c>
      <c r="N140" s="67" t="s">
        <v>29</v>
      </c>
      <c r="O140" s="67" t="s">
        <v>28</v>
      </c>
      <c r="P140" s="67" t="s">
        <v>29</v>
      </c>
      <c r="Q140" s="67" t="s">
        <v>28</v>
      </c>
      <c r="R140" s="67" t="s">
        <v>29</v>
      </c>
      <c r="S140" s="67" t="s">
        <v>28</v>
      </c>
      <c r="T140" s="67" t="s">
        <v>29</v>
      </c>
      <c r="U140" s="67" t="s">
        <v>28</v>
      </c>
      <c r="V140" s="67" t="s">
        <v>29</v>
      </c>
      <c r="W140" s="67" t="s">
        <v>28</v>
      </c>
      <c r="X140" s="67" t="s">
        <v>29</v>
      </c>
      <c r="Y140" s="281"/>
    </row>
    <row r="141" spans="2:25" s="151" customFormat="1" x14ac:dyDescent="0.2">
      <c r="B141" s="66" t="s">
        <v>52</v>
      </c>
      <c r="C141" s="65">
        <v>236</v>
      </c>
      <c r="D141" s="65">
        <v>228</v>
      </c>
      <c r="E141" s="65">
        <v>280</v>
      </c>
      <c r="F141" s="65">
        <v>135</v>
      </c>
      <c r="G141" s="65">
        <v>244</v>
      </c>
      <c r="H141" s="65">
        <v>143</v>
      </c>
      <c r="I141" s="65">
        <v>502</v>
      </c>
      <c r="J141" s="65">
        <v>397</v>
      </c>
      <c r="K141" s="65">
        <v>190</v>
      </c>
      <c r="L141" s="65">
        <v>81</v>
      </c>
      <c r="M141" s="65">
        <v>139</v>
      </c>
      <c r="N141" s="65">
        <v>144</v>
      </c>
      <c r="O141" s="65">
        <v>412</v>
      </c>
      <c r="P141" s="65">
        <v>202</v>
      </c>
      <c r="Q141" s="65">
        <v>211</v>
      </c>
      <c r="R141" s="65">
        <v>87</v>
      </c>
      <c r="S141" s="65">
        <v>867</v>
      </c>
      <c r="T141" s="65">
        <v>323</v>
      </c>
      <c r="U141" s="65">
        <v>66</v>
      </c>
      <c r="V141" s="65">
        <v>42</v>
      </c>
      <c r="W141" s="65">
        <v>3147</v>
      </c>
      <c r="X141" s="65">
        <v>1782</v>
      </c>
      <c r="Y141" s="65">
        <v>4929</v>
      </c>
    </row>
    <row r="142" spans="2:25" x14ac:dyDescent="0.2">
      <c r="B142" s="31" t="s">
        <v>46</v>
      </c>
      <c r="C142" s="65">
        <v>10</v>
      </c>
      <c r="D142" s="65">
        <v>6</v>
      </c>
      <c r="E142" s="65">
        <v>15</v>
      </c>
      <c r="F142" s="65">
        <v>23</v>
      </c>
      <c r="G142" s="65">
        <v>10</v>
      </c>
      <c r="H142" s="65">
        <v>10</v>
      </c>
      <c r="I142" s="65">
        <v>85</v>
      </c>
      <c r="J142" s="65">
        <v>67</v>
      </c>
      <c r="K142" s="65">
        <v>2</v>
      </c>
      <c r="L142" s="65">
        <v>7</v>
      </c>
      <c r="M142" s="65">
        <v>8</v>
      </c>
      <c r="N142" s="65">
        <v>17</v>
      </c>
      <c r="O142" s="65">
        <v>32</v>
      </c>
      <c r="P142" s="65">
        <v>41</v>
      </c>
      <c r="Q142" s="65">
        <v>7</v>
      </c>
      <c r="R142" s="65">
        <v>10</v>
      </c>
      <c r="S142" s="65">
        <v>26</v>
      </c>
      <c r="T142" s="65">
        <v>24</v>
      </c>
      <c r="U142" s="65">
        <v>11</v>
      </c>
      <c r="V142" s="65">
        <v>14</v>
      </c>
      <c r="W142" s="65">
        <v>206</v>
      </c>
      <c r="X142" s="65">
        <v>219</v>
      </c>
      <c r="Y142" s="65">
        <v>425</v>
      </c>
    </row>
    <row r="143" spans="2:25" x14ac:dyDescent="0.2">
      <c r="B143" s="31" t="s">
        <v>47</v>
      </c>
      <c r="C143" s="15">
        <v>36</v>
      </c>
      <c r="D143" s="15">
        <v>58</v>
      </c>
      <c r="E143" s="15">
        <v>34</v>
      </c>
      <c r="F143" s="15">
        <v>33</v>
      </c>
      <c r="G143" s="15">
        <v>36</v>
      </c>
      <c r="H143" s="15">
        <v>26</v>
      </c>
      <c r="I143" s="15">
        <v>97</v>
      </c>
      <c r="J143" s="15">
        <v>77</v>
      </c>
      <c r="K143" s="15">
        <v>22</v>
      </c>
      <c r="L143" s="15">
        <v>18</v>
      </c>
      <c r="M143" s="15">
        <v>25</v>
      </c>
      <c r="N143" s="15">
        <v>50</v>
      </c>
      <c r="O143" s="15">
        <v>77</v>
      </c>
      <c r="P143" s="15">
        <v>50</v>
      </c>
      <c r="Q143" s="15">
        <v>35</v>
      </c>
      <c r="R143" s="15">
        <v>17</v>
      </c>
      <c r="S143" s="15">
        <v>142</v>
      </c>
      <c r="T143" s="15">
        <v>71</v>
      </c>
      <c r="U143" s="15">
        <v>7</v>
      </c>
      <c r="V143" s="15">
        <v>8</v>
      </c>
      <c r="W143" s="15">
        <v>511</v>
      </c>
      <c r="X143" s="15">
        <v>408</v>
      </c>
      <c r="Y143" s="15">
        <v>919</v>
      </c>
    </row>
    <row r="144" spans="2:25" x14ac:dyDescent="0.2">
      <c r="B144" s="31" t="s">
        <v>48</v>
      </c>
      <c r="C144" s="15">
        <v>178</v>
      </c>
      <c r="D144" s="15">
        <v>157</v>
      </c>
      <c r="E144" s="15">
        <v>166</v>
      </c>
      <c r="F144" s="15">
        <v>56</v>
      </c>
      <c r="G144" s="15">
        <v>117</v>
      </c>
      <c r="H144" s="15">
        <v>87</v>
      </c>
      <c r="I144" s="15">
        <v>265</v>
      </c>
      <c r="J144" s="15">
        <v>209</v>
      </c>
      <c r="K144" s="15">
        <v>110</v>
      </c>
      <c r="L144" s="15">
        <v>29</v>
      </c>
      <c r="M144" s="15">
        <v>87</v>
      </c>
      <c r="N144" s="15">
        <v>70</v>
      </c>
      <c r="O144" s="15">
        <v>302</v>
      </c>
      <c r="P144" s="15">
        <v>111</v>
      </c>
      <c r="Q144" s="15">
        <v>132</v>
      </c>
      <c r="R144" s="15">
        <v>55</v>
      </c>
      <c r="S144" s="15">
        <v>465</v>
      </c>
      <c r="T144" s="15">
        <v>164</v>
      </c>
      <c r="U144" s="15">
        <v>0</v>
      </c>
      <c r="V144" s="15">
        <v>0</v>
      </c>
      <c r="W144" s="15">
        <v>1822</v>
      </c>
      <c r="X144" s="15">
        <v>938</v>
      </c>
      <c r="Y144" s="15">
        <v>2760</v>
      </c>
    </row>
    <row r="145" spans="2:25" x14ac:dyDescent="0.2">
      <c r="B145" s="31" t="s">
        <v>49</v>
      </c>
      <c r="C145" s="15">
        <v>12</v>
      </c>
      <c r="D145" s="15">
        <v>7</v>
      </c>
      <c r="E145" s="15">
        <v>65</v>
      </c>
      <c r="F145" s="15">
        <v>14</v>
      </c>
      <c r="G145" s="15">
        <v>81</v>
      </c>
      <c r="H145" s="15">
        <v>20</v>
      </c>
      <c r="I145" s="15">
        <v>55</v>
      </c>
      <c r="J145" s="15">
        <v>44</v>
      </c>
      <c r="K145" s="15">
        <v>56</v>
      </c>
      <c r="L145" s="15">
        <v>27</v>
      </c>
      <c r="M145" s="15">
        <v>19</v>
      </c>
      <c r="N145" s="15">
        <v>7</v>
      </c>
      <c r="O145" s="15">
        <v>1</v>
      </c>
      <c r="P145" s="15"/>
      <c r="Q145" s="15">
        <v>37</v>
      </c>
      <c r="R145" s="15">
        <v>5</v>
      </c>
      <c r="S145" s="15">
        <v>234</v>
      </c>
      <c r="T145" s="15">
        <v>63</v>
      </c>
      <c r="U145" s="15">
        <v>17</v>
      </c>
      <c r="V145" s="15">
        <v>14</v>
      </c>
      <c r="W145" s="15">
        <v>577</v>
      </c>
      <c r="X145" s="15">
        <v>201</v>
      </c>
      <c r="Y145" s="15">
        <v>778</v>
      </c>
    </row>
    <row r="146" spans="2:25" x14ac:dyDescent="0.2">
      <c r="B146" s="31" t="s">
        <v>30</v>
      </c>
      <c r="C146" s="15"/>
      <c r="D146" s="15"/>
      <c r="E146" s="15"/>
      <c r="F146" s="15">
        <v>9</v>
      </c>
      <c r="G146" s="15"/>
      <c r="H146" s="15"/>
      <c r="I146" s="15"/>
      <c r="J146" s="15"/>
      <c r="K146" s="15"/>
      <c r="L146" s="15"/>
      <c r="M146" s="15"/>
      <c r="N146" s="15"/>
      <c r="O146" s="35"/>
      <c r="P146" s="35"/>
      <c r="Q146" s="15"/>
      <c r="R146" s="15"/>
      <c r="S146" s="15"/>
      <c r="T146" s="15">
        <v>1</v>
      </c>
      <c r="U146" s="15">
        <v>31</v>
      </c>
      <c r="V146" s="15">
        <v>6</v>
      </c>
      <c r="W146" s="15">
        <v>31</v>
      </c>
      <c r="X146" s="15">
        <v>16</v>
      </c>
      <c r="Y146" s="15">
        <v>47</v>
      </c>
    </row>
    <row r="147" spans="2:25" x14ac:dyDescent="0.2">
      <c r="B147" s="31" t="s">
        <v>13</v>
      </c>
      <c r="C147" s="15"/>
      <c r="D147" s="35"/>
      <c r="E147" s="35"/>
      <c r="F147" s="1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15"/>
      <c r="U147" s="35"/>
      <c r="V147" s="15"/>
      <c r="W147" s="35"/>
      <c r="X147" s="15"/>
      <c r="Y147" s="15"/>
    </row>
    <row r="148" spans="2:25" s="151" customFormat="1" x14ac:dyDescent="0.2">
      <c r="B148" s="66" t="s">
        <v>53</v>
      </c>
      <c r="C148" s="15">
        <v>6</v>
      </c>
      <c r="D148" s="35">
        <v>9</v>
      </c>
      <c r="E148" s="35">
        <v>100</v>
      </c>
      <c r="F148" s="15">
        <v>154</v>
      </c>
      <c r="G148" s="35">
        <v>103</v>
      </c>
      <c r="H148" s="35">
        <v>158</v>
      </c>
      <c r="I148" s="35">
        <v>619</v>
      </c>
      <c r="J148" s="35">
        <v>571</v>
      </c>
      <c r="K148" s="35">
        <v>65</v>
      </c>
      <c r="L148" s="35">
        <v>69</v>
      </c>
      <c r="M148" s="35">
        <v>79</v>
      </c>
      <c r="N148" s="35">
        <v>106</v>
      </c>
      <c r="O148" s="35">
        <v>220</v>
      </c>
      <c r="P148" s="35">
        <v>308</v>
      </c>
      <c r="Q148" s="35">
        <v>28</v>
      </c>
      <c r="R148" s="35">
        <v>31</v>
      </c>
      <c r="S148" s="35">
        <v>501</v>
      </c>
      <c r="T148" s="15">
        <v>643</v>
      </c>
      <c r="U148" s="35">
        <v>14</v>
      </c>
      <c r="V148" s="15">
        <v>7</v>
      </c>
      <c r="W148" s="35">
        <v>1721</v>
      </c>
      <c r="X148" s="15">
        <v>1478</v>
      </c>
      <c r="Y148" s="15">
        <v>3791</v>
      </c>
    </row>
    <row r="149" spans="2:25" x14ac:dyDescent="0.2">
      <c r="B149" s="31" t="s">
        <v>31</v>
      </c>
      <c r="C149" s="65"/>
      <c r="D149" s="65"/>
      <c r="E149" s="65">
        <v>2</v>
      </c>
      <c r="F149" s="65">
        <v>14</v>
      </c>
      <c r="G149" s="65"/>
      <c r="H149" s="65">
        <v>5</v>
      </c>
      <c r="I149" s="65">
        <v>16</v>
      </c>
      <c r="J149" s="65">
        <v>15</v>
      </c>
      <c r="K149" s="65">
        <v>1</v>
      </c>
      <c r="L149" s="65">
        <v>4</v>
      </c>
      <c r="M149" s="65">
        <v>5</v>
      </c>
      <c r="N149" s="65">
        <v>8</v>
      </c>
      <c r="O149" s="65">
        <v>5</v>
      </c>
      <c r="P149" s="65">
        <v>19</v>
      </c>
      <c r="Q149" s="65">
        <v>4</v>
      </c>
      <c r="R149" s="65">
        <v>3</v>
      </c>
      <c r="S149" s="65">
        <v>58</v>
      </c>
      <c r="T149" s="65">
        <v>46</v>
      </c>
      <c r="U149" s="65">
        <v>3</v>
      </c>
      <c r="V149" s="65">
        <v>2</v>
      </c>
      <c r="W149" s="65">
        <v>94</v>
      </c>
      <c r="X149" s="65">
        <v>116</v>
      </c>
      <c r="Y149" s="65">
        <v>210</v>
      </c>
    </row>
    <row r="150" spans="2:25" x14ac:dyDescent="0.2">
      <c r="B150" s="31" t="s">
        <v>32</v>
      </c>
      <c r="C150" s="35"/>
      <c r="D150" s="35"/>
      <c r="E150" s="15">
        <v>12</v>
      </c>
      <c r="F150" s="15">
        <v>17</v>
      </c>
      <c r="G150" s="35">
        <v>13</v>
      </c>
      <c r="H150" s="15">
        <v>13</v>
      </c>
      <c r="I150" s="15">
        <v>33</v>
      </c>
      <c r="J150" s="15">
        <v>31</v>
      </c>
      <c r="K150" s="15">
        <v>4</v>
      </c>
      <c r="L150" s="15">
        <v>9</v>
      </c>
      <c r="M150" s="15">
        <v>6</v>
      </c>
      <c r="N150" s="15">
        <v>5</v>
      </c>
      <c r="O150" s="15">
        <v>15</v>
      </c>
      <c r="P150" s="15">
        <v>40</v>
      </c>
      <c r="Q150" s="15">
        <v>6</v>
      </c>
      <c r="R150" s="15">
        <v>6</v>
      </c>
      <c r="S150" s="15">
        <v>34</v>
      </c>
      <c r="T150" s="15">
        <v>60</v>
      </c>
      <c r="U150" s="15">
        <v>1</v>
      </c>
      <c r="V150" s="15">
        <v>1</v>
      </c>
      <c r="W150" s="15">
        <v>124</v>
      </c>
      <c r="X150" s="15">
        <v>182</v>
      </c>
      <c r="Y150" s="15">
        <v>306</v>
      </c>
    </row>
    <row r="151" spans="2:25" x14ac:dyDescent="0.2">
      <c r="B151" s="31" t="s">
        <v>33</v>
      </c>
      <c r="C151" s="35">
        <v>1</v>
      </c>
      <c r="D151" s="35">
        <v>4</v>
      </c>
      <c r="E151" s="15">
        <v>48</v>
      </c>
      <c r="F151" s="15">
        <v>97</v>
      </c>
      <c r="G151" s="15">
        <v>59</v>
      </c>
      <c r="H151" s="15">
        <v>100</v>
      </c>
      <c r="I151" s="15">
        <v>282</v>
      </c>
      <c r="J151" s="15">
        <v>260</v>
      </c>
      <c r="K151" s="15">
        <v>30</v>
      </c>
      <c r="L151" s="15">
        <v>27</v>
      </c>
      <c r="M151" s="15">
        <v>58</v>
      </c>
      <c r="N151" s="15">
        <v>82</v>
      </c>
      <c r="O151" s="15">
        <v>134</v>
      </c>
      <c r="P151" s="15">
        <v>205</v>
      </c>
      <c r="Q151" s="15">
        <v>14</v>
      </c>
      <c r="R151" s="15">
        <v>19</v>
      </c>
      <c r="S151" s="15">
        <v>188</v>
      </c>
      <c r="T151" s="15">
        <v>421</v>
      </c>
      <c r="U151" s="15">
        <v>1</v>
      </c>
      <c r="V151" s="15">
        <v>2</v>
      </c>
      <c r="W151" s="15">
        <v>815</v>
      </c>
      <c r="X151" s="15">
        <v>1217</v>
      </c>
      <c r="Y151" s="15">
        <v>2032</v>
      </c>
    </row>
    <row r="152" spans="2:25" x14ac:dyDescent="0.2">
      <c r="B152" s="31" t="s">
        <v>34</v>
      </c>
      <c r="C152" s="15">
        <v>5</v>
      </c>
      <c r="D152" s="15">
        <v>5</v>
      </c>
      <c r="E152" s="15">
        <v>38</v>
      </c>
      <c r="F152" s="15">
        <v>26</v>
      </c>
      <c r="G152" s="15">
        <v>31</v>
      </c>
      <c r="H152" s="15">
        <v>40</v>
      </c>
      <c r="I152" s="15">
        <v>288</v>
      </c>
      <c r="J152" s="15">
        <v>265</v>
      </c>
      <c r="K152" s="15">
        <v>30</v>
      </c>
      <c r="L152" s="15">
        <v>29</v>
      </c>
      <c r="M152" s="15">
        <v>10</v>
      </c>
      <c r="N152" s="15">
        <v>11</v>
      </c>
      <c r="O152" s="15">
        <v>66</v>
      </c>
      <c r="P152" s="15">
        <v>44</v>
      </c>
      <c r="Q152" s="15">
        <v>4</v>
      </c>
      <c r="R152" s="15">
        <v>3</v>
      </c>
      <c r="S152" s="15">
        <v>221</v>
      </c>
      <c r="T152" s="15">
        <v>116</v>
      </c>
      <c r="U152" s="15">
        <v>9</v>
      </c>
      <c r="V152" s="15">
        <v>2</v>
      </c>
      <c r="W152" s="15">
        <v>702</v>
      </c>
      <c r="X152" s="15">
        <v>541</v>
      </c>
      <c r="Y152" s="15">
        <v>1243</v>
      </c>
    </row>
    <row r="153" spans="2:25" x14ac:dyDescent="0.2">
      <c r="B153" s="31" t="s">
        <v>35</v>
      </c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>
        <v>0</v>
      </c>
      <c r="X153" s="15">
        <v>0</v>
      </c>
      <c r="Y153" s="15">
        <v>0</v>
      </c>
    </row>
    <row r="154" spans="2:25" x14ac:dyDescent="0.2">
      <c r="B154" s="31" t="s">
        <v>13</v>
      </c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 t="s">
        <v>144</v>
      </c>
      <c r="Q154" s="35"/>
      <c r="R154" s="35"/>
      <c r="S154" s="35"/>
      <c r="T154" s="35"/>
      <c r="U154" s="35"/>
      <c r="V154" s="35"/>
      <c r="W154" s="35">
        <v>0</v>
      </c>
      <c r="X154" s="35"/>
      <c r="Y154" s="35"/>
    </row>
    <row r="155" spans="2:25" s="151" customFormat="1" x14ac:dyDescent="0.2">
      <c r="B155" s="66" t="s">
        <v>54</v>
      </c>
      <c r="C155" s="35">
        <v>0</v>
      </c>
      <c r="D155" s="35">
        <v>0</v>
      </c>
      <c r="E155" s="35">
        <v>36</v>
      </c>
      <c r="F155" s="35">
        <v>29</v>
      </c>
      <c r="G155" s="35">
        <v>47</v>
      </c>
      <c r="H155" s="35">
        <v>31</v>
      </c>
      <c r="I155" s="35">
        <v>0</v>
      </c>
      <c r="J155" s="35">
        <v>0</v>
      </c>
      <c r="K155" s="35">
        <v>23</v>
      </c>
      <c r="L155" s="35">
        <v>20</v>
      </c>
      <c r="M155" s="35">
        <v>14</v>
      </c>
      <c r="N155" s="35">
        <v>11</v>
      </c>
      <c r="O155" s="35">
        <v>95</v>
      </c>
      <c r="P155" s="35">
        <v>112</v>
      </c>
      <c r="Q155" s="35">
        <v>10</v>
      </c>
      <c r="R155" s="35">
        <v>2</v>
      </c>
      <c r="S155" s="35">
        <v>75</v>
      </c>
      <c r="T155" s="35">
        <v>77</v>
      </c>
      <c r="U155" s="35">
        <v>11</v>
      </c>
      <c r="V155" s="35">
        <v>5</v>
      </c>
      <c r="W155" s="35">
        <v>300</v>
      </c>
      <c r="X155" s="35">
        <v>282</v>
      </c>
      <c r="Y155" s="35">
        <v>598</v>
      </c>
    </row>
    <row r="156" spans="2:25" x14ac:dyDescent="0.2">
      <c r="B156" s="31" t="s">
        <v>31</v>
      </c>
      <c r="C156" s="65"/>
      <c r="D156" s="65"/>
      <c r="E156" s="65">
        <v>6</v>
      </c>
      <c r="F156" s="65">
        <v>7</v>
      </c>
      <c r="G156" s="65"/>
      <c r="H156" s="65"/>
      <c r="I156" s="65"/>
      <c r="J156" s="65"/>
      <c r="K156" s="65">
        <v>2</v>
      </c>
      <c r="L156" s="65">
        <v>3</v>
      </c>
      <c r="M156" s="65">
        <v>1</v>
      </c>
      <c r="N156" s="65">
        <v>1</v>
      </c>
      <c r="O156" s="65">
        <v>6</v>
      </c>
      <c r="P156" s="65">
        <v>7</v>
      </c>
      <c r="Q156" s="65">
        <v>2</v>
      </c>
      <c r="R156" s="65"/>
      <c r="S156" s="65">
        <v>10</v>
      </c>
      <c r="T156" s="65">
        <v>5</v>
      </c>
      <c r="U156" s="65">
        <v>1</v>
      </c>
      <c r="V156" s="65">
        <v>1</v>
      </c>
      <c r="W156" s="65">
        <v>28</v>
      </c>
      <c r="X156" s="65">
        <v>24</v>
      </c>
      <c r="Y156" s="65">
        <v>52</v>
      </c>
    </row>
    <row r="157" spans="2:25" x14ac:dyDescent="0.2">
      <c r="B157" s="31" t="s">
        <v>32</v>
      </c>
      <c r="C157" s="15"/>
      <c r="D157" s="35"/>
      <c r="E157" s="15">
        <v>3</v>
      </c>
      <c r="F157" s="15">
        <v>2</v>
      </c>
      <c r="G157" s="35"/>
      <c r="H157" s="15">
        <v>1</v>
      </c>
      <c r="I157" s="35"/>
      <c r="J157" s="35"/>
      <c r="K157" s="15"/>
      <c r="L157" s="15"/>
      <c r="M157" s="35"/>
      <c r="N157" s="35">
        <v>1</v>
      </c>
      <c r="O157" s="15">
        <v>7</v>
      </c>
      <c r="P157" s="15">
        <v>3</v>
      </c>
      <c r="Q157" s="15">
        <v>4</v>
      </c>
      <c r="R157" s="35"/>
      <c r="S157" s="15">
        <v>3</v>
      </c>
      <c r="T157" s="15">
        <v>1</v>
      </c>
      <c r="U157" s="15">
        <v>1</v>
      </c>
      <c r="V157" s="15">
        <v>0</v>
      </c>
      <c r="W157" s="15">
        <v>18</v>
      </c>
      <c r="X157" s="15">
        <v>8</v>
      </c>
      <c r="Y157" s="15">
        <v>26</v>
      </c>
    </row>
    <row r="158" spans="2:25" x14ac:dyDescent="0.2">
      <c r="B158" s="31" t="s">
        <v>33</v>
      </c>
      <c r="C158" s="35"/>
      <c r="D158" s="35"/>
      <c r="E158" s="15">
        <v>1</v>
      </c>
      <c r="F158" s="15">
        <v>1</v>
      </c>
      <c r="G158" s="35">
        <v>9</v>
      </c>
      <c r="H158" s="15">
        <v>7</v>
      </c>
      <c r="I158" s="35"/>
      <c r="J158" s="35"/>
      <c r="K158" s="35"/>
      <c r="L158" s="35"/>
      <c r="M158" s="35">
        <v>6</v>
      </c>
      <c r="N158" s="35">
        <v>4</v>
      </c>
      <c r="O158" s="15">
        <v>26</v>
      </c>
      <c r="P158" s="15">
        <v>41</v>
      </c>
      <c r="Q158" s="15">
        <v>1</v>
      </c>
      <c r="R158" s="15">
        <v>1</v>
      </c>
      <c r="S158" s="15"/>
      <c r="T158" s="15">
        <v>2</v>
      </c>
      <c r="U158" s="15">
        <v>2</v>
      </c>
      <c r="V158" s="15">
        <v>2</v>
      </c>
      <c r="W158" s="15">
        <v>45</v>
      </c>
      <c r="X158" s="15">
        <v>58</v>
      </c>
      <c r="Y158" s="15">
        <v>103</v>
      </c>
    </row>
    <row r="159" spans="2:25" x14ac:dyDescent="0.2">
      <c r="B159" s="31" t="s">
        <v>34</v>
      </c>
      <c r="C159" s="15"/>
      <c r="D159" s="35"/>
      <c r="E159" s="15">
        <v>26</v>
      </c>
      <c r="F159" s="15">
        <v>19</v>
      </c>
      <c r="G159" s="15">
        <v>38</v>
      </c>
      <c r="H159" s="15">
        <v>23</v>
      </c>
      <c r="I159" s="35"/>
      <c r="J159" s="35"/>
      <c r="K159" s="15">
        <v>21</v>
      </c>
      <c r="L159" s="35">
        <v>17</v>
      </c>
      <c r="M159" s="15">
        <v>7</v>
      </c>
      <c r="N159" s="15">
        <v>5</v>
      </c>
      <c r="O159" s="15">
        <v>56</v>
      </c>
      <c r="P159" s="15">
        <v>61</v>
      </c>
      <c r="Q159" s="15">
        <v>3</v>
      </c>
      <c r="R159" s="15">
        <v>1</v>
      </c>
      <c r="S159" s="15">
        <v>62</v>
      </c>
      <c r="T159" s="15">
        <v>69</v>
      </c>
      <c r="U159" s="15">
        <v>7</v>
      </c>
      <c r="V159" s="15">
        <v>2</v>
      </c>
      <c r="W159" s="15">
        <v>220</v>
      </c>
      <c r="X159" s="15">
        <v>197</v>
      </c>
      <c r="Y159" s="15">
        <v>417</v>
      </c>
    </row>
    <row r="160" spans="2:25" x14ac:dyDescent="0.2">
      <c r="B160" s="31" t="s">
        <v>35</v>
      </c>
      <c r="C160" s="35"/>
      <c r="D160" s="35"/>
      <c r="E160" s="15"/>
      <c r="F160" s="15"/>
      <c r="G160" s="15"/>
      <c r="H160" s="15"/>
      <c r="I160" s="35"/>
      <c r="J160" s="3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>
        <v>0</v>
      </c>
      <c r="X160" s="15">
        <v>0</v>
      </c>
      <c r="Y160" s="15" t="s">
        <v>36</v>
      </c>
    </row>
    <row r="161" spans="2:25" x14ac:dyDescent="0.2">
      <c r="B161" s="31" t="s">
        <v>13</v>
      </c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>
        <v>0</v>
      </c>
      <c r="X161" s="35">
        <v>0</v>
      </c>
      <c r="Y161" s="35"/>
    </row>
    <row r="162" spans="2:25" x14ac:dyDescent="0.2">
      <c r="B162" s="29" t="s">
        <v>45</v>
      </c>
      <c r="C162" s="65">
        <v>242</v>
      </c>
      <c r="D162" s="65">
        <v>237</v>
      </c>
      <c r="E162" s="65">
        <v>416</v>
      </c>
      <c r="F162" s="65">
        <v>318</v>
      </c>
      <c r="G162" s="65">
        <v>394</v>
      </c>
      <c r="H162" s="65">
        <v>332</v>
      </c>
      <c r="I162" s="65">
        <v>1121</v>
      </c>
      <c r="J162" s="65">
        <v>968</v>
      </c>
      <c r="K162" s="65">
        <v>278</v>
      </c>
      <c r="L162" s="65">
        <v>170</v>
      </c>
      <c r="M162" s="65">
        <v>232</v>
      </c>
      <c r="N162" s="65">
        <v>261</v>
      </c>
      <c r="O162" s="65">
        <v>727</v>
      </c>
      <c r="P162" s="65">
        <v>622</v>
      </c>
      <c r="Q162" s="65">
        <v>249</v>
      </c>
      <c r="R162" s="65">
        <v>120</v>
      </c>
      <c r="S162" s="65">
        <v>1443</v>
      </c>
      <c r="T162" s="65">
        <v>1043</v>
      </c>
      <c r="U162" s="65">
        <v>91</v>
      </c>
      <c r="V162" s="65">
        <v>54</v>
      </c>
      <c r="W162" s="65">
        <v>5168</v>
      </c>
      <c r="X162" s="65">
        <v>3542</v>
      </c>
      <c r="Y162" s="65">
        <v>9318</v>
      </c>
    </row>
    <row r="163" spans="2:25" x14ac:dyDescent="0.2">
      <c r="D163" s="65"/>
      <c r="E163" s="65"/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65"/>
      <c r="S163" s="65"/>
      <c r="T163" s="65"/>
      <c r="U163" s="65"/>
      <c r="V163" s="65"/>
      <c r="W163" s="65"/>
    </row>
  </sheetData>
  <mergeCells count="73">
    <mergeCell ref="B139:B140"/>
    <mergeCell ref="C139:D139"/>
    <mergeCell ref="E139:F139"/>
    <mergeCell ref="G139:H139"/>
    <mergeCell ref="I139:J139"/>
    <mergeCell ref="K139:L139"/>
    <mergeCell ref="M139:N139"/>
    <mergeCell ref="O139:P139"/>
    <mergeCell ref="Y110:Y111"/>
    <mergeCell ref="Q110:R110"/>
    <mergeCell ref="S110:T110"/>
    <mergeCell ref="U110:V110"/>
    <mergeCell ref="W110:X110"/>
    <mergeCell ref="Y139:Y140"/>
    <mergeCell ref="Q139:R139"/>
    <mergeCell ref="S139:T139"/>
    <mergeCell ref="U139:V139"/>
    <mergeCell ref="W139:X139"/>
    <mergeCell ref="I110:J110"/>
    <mergeCell ref="K110:L110"/>
    <mergeCell ref="M110:N110"/>
    <mergeCell ref="O110:P110"/>
    <mergeCell ref="B84:C84"/>
    <mergeCell ref="B91:C91"/>
    <mergeCell ref="B77:C77"/>
    <mergeCell ref="Y68:AA68"/>
    <mergeCell ref="A55:B55"/>
    <mergeCell ref="A62:B62"/>
    <mergeCell ref="A64:B64"/>
    <mergeCell ref="A66:E66"/>
    <mergeCell ref="J68:L68"/>
    <mergeCell ref="A41:B41"/>
    <mergeCell ref="A48:B48"/>
    <mergeCell ref="D68:F68"/>
    <mergeCell ref="G68:I68"/>
    <mergeCell ref="B70:C70"/>
    <mergeCell ref="AB68:AD68"/>
    <mergeCell ref="AE68:AG68"/>
    <mergeCell ref="M68:O68"/>
    <mergeCell ref="P68:R68"/>
    <mergeCell ref="S68:U68"/>
    <mergeCell ref="B110:B111"/>
    <mergeCell ref="C110:D110"/>
    <mergeCell ref="E110:F110"/>
    <mergeCell ref="G110:H110"/>
    <mergeCell ref="A6:B6"/>
    <mergeCell ref="C6:E6"/>
    <mergeCell ref="F6:H6"/>
    <mergeCell ref="A8:B8"/>
    <mergeCell ref="A9:B9"/>
    <mergeCell ref="A14:B14"/>
    <mergeCell ref="A15:B15"/>
    <mergeCell ref="A16:B16"/>
    <mergeCell ref="A17:B17"/>
    <mergeCell ref="A18:A26"/>
    <mergeCell ref="A27:B27"/>
    <mergeCell ref="A40:B40"/>
    <mergeCell ref="B1:N1"/>
    <mergeCell ref="A2:N2"/>
    <mergeCell ref="R7:T7"/>
    <mergeCell ref="U7:W7"/>
    <mergeCell ref="D95:E95"/>
    <mergeCell ref="F95:G95"/>
    <mergeCell ref="H95:I95"/>
    <mergeCell ref="V68:X68"/>
    <mergeCell ref="C5:E5"/>
    <mergeCell ref="F5:H5"/>
    <mergeCell ref="I5:K5"/>
    <mergeCell ref="L5:N5"/>
    <mergeCell ref="B3:E3"/>
    <mergeCell ref="B4:E4"/>
    <mergeCell ref="I6:K6"/>
    <mergeCell ref="L6:N6"/>
  </mergeCells>
  <phoneticPr fontId="2" type="noConversion"/>
  <pageMargins left="0.75" right="0.75" top="1" bottom="1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J25"/>
  <sheetViews>
    <sheetView showGridLines="0" topLeftCell="A4" zoomScaleNormal="100" workbookViewId="0">
      <selection activeCell="C21" sqref="C21"/>
    </sheetView>
  </sheetViews>
  <sheetFormatPr baseColWidth="10" defaultRowHeight="12.75" x14ac:dyDescent="0.2"/>
  <cols>
    <col min="1" max="1" width="5.140625" style="213" customWidth="1"/>
    <col min="2" max="2" width="12.28515625" style="220" customWidth="1"/>
    <col min="3" max="3" width="97.28515625" style="213" customWidth="1"/>
    <col min="4" max="7" width="11.42578125" style="213" customWidth="1"/>
    <col min="8" max="8" width="18.7109375" style="213" customWidth="1"/>
    <col min="9" max="9" width="7.28515625" style="213" hidden="1" customWidth="1"/>
    <col min="10" max="10" width="8.42578125" style="213" hidden="1" customWidth="1"/>
    <col min="11" max="16384" width="11.42578125" style="213"/>
  </cols>
  <sheetData>
    <row r="1" spans="1:10" ht="12.75" customHeight="1" x14ac:dyDescent="0.2"/>
    <row r="2" spans="1:10" ht="12.75" customHeight="1" x14ac:dyDescent="0.2"/>
    <row r="3" spans="1:10" ht="12.75" customHeight="1" x14ac:dyDescent="0.2"/>
    <row r="4" spans="1:10" ht="34.5" customHeight="1" x14ac:dyDescent="0.2">
      <c r="B4" s="337" t="s">
        <v>157</v>
      </c>
      <c r="C4" s="337"/>
      <c r="D4" s="214"/>
      <c r="E4" s="214"/>
      <c r="F4" s="214"/>
      <c r="G4" s="214"/>
      <c r="H4" s="214"/>
      <c r="I4" s="215"/>
      <c r="J4" s="215"/>
    </row>
    <row r="5" spans="1:10" ht="12.75" customHeight="1" x14ac:dyDescent="0.2">
      <c r="A5" s="211"/>
      <c r="B5" s="221"/>
      <c r="C5" s="211"/>
      <c r="D5" s="211"/>
      <c r="E5" s="211"/>
      <c r="F5" s="211"/>
      <c r="G5" s="211"/>
      <c r="H5" s="211"/>
    </row>
    <row r="6" spans="1:10" ht="20.100000000000001" customHeight="1" x14ac:dyDescent="0.25">
      <c r="B6" s="338" t="s">
        <v>147</v>
      </c>
      <c r="C6" s="338"/>
      <c r="D6" s="338"/>
      <c r="E6" s="210"/>
      <c r="F6" s="210"/>
      <c r="G6" s="210"/>
      <c r="H6" s="210"/>
      <c r="I6" s="216"/>
    </row>
    <row r="7" spans="1:10" ht="12.75" customHeight="1" x14ac:dyDescent="0.25">
      <c r="B7" s="339"/>
      <c r="C7" s="340"/>
      <c r="D7" s="340"/>
      <c r="E7" s="340"/>
      <c r="F7" s="340"/>
      <c r="G7" s="340"/>
      <c r="H7" s="340"/>
      <c r="I7" s="216"/>
    </row>
    <row r="8" spans="1:10" x14ac:dyDescent="0.2">
      <c r="B8" s="341" t="s">
        <v>148</v>
      </c>
      <c r="C8" s="342" t="s">
        <v>158</v>
      </c>
      <c r="D8" s="342"/>
      <c r="E8" s="342"/>
      <c r="F8" s="342"/>
      <c r="G8" s="342"/>
      <c r="H8" s="342"/>
    </row>
    <row r="9" spans="1:10" x14ac:dyDescent="0.2">
      <c r="B9" s="341" t="s">
        <v>149</v>
      </c>
      <c r="C9" s="342" t="s">
        <v>161</v>
      </c>
      <c r="D9" s="342"/>
      <c r="E9" s="342"/>
      <c r="F9" s="342"/>
      <c r="G9" s="342"/>
      <c r="H9" s="342"/>
    </row>
    <row r="10" spans="1:10" x14ac:dyDescent="0.2">
      <c r="B10" s="343" t="s">
        <v>150</v>
      </c>
      <c r="C10" s="344" t="s">
        <v>159</v>
      </c>
      <c r="D10" s="344"/>
      <c r="E10" s="344"/>
      <c r="F10" s="344"/>
      <c r="G10" s="344"/>
      <c r="H10" s="344"/>
    </row>
    <row r="11" spans="1:10" x14ac:dyDescent="0.2">
      <c r="B11" s="341" t="s">
        <v>151</v>
      </c>
      <c r="C11" s="342" t="s">
        <v>160</v>
      </c>
      <c r="D11" s="342"/>
      <c r="E11" s="342"/>
      <c r="F11" s="342"/>
      <c r="G11" s="342"/>
      <c r="H11" s="342"/>
    </row>
    <row r="12" spans="1:10" x14ac:dyDescent="0.2">
      <c r="B12" s="222"/>
      <c r="C12" s="217"/>
      <c r="D12" s="217"/>
      <c r="E12" s="217"/>
      <c r="F12" s="217"/>
      <c r="G12" s="217"/>
      <c r="H12" s="217"/>
    </row>
    <row r="13" spans="1:10" ht="20.100000000000001" customHeight="1" x14ac:dyDescent="0.25">
      <c r="B13" s="338" t="s">
        <v>152</v>
      </c>
      <c r="C13" s="338"/>
      <c r="D13" s="338"/>
      <c r="E13" s="218"/>
      <c r="F13" s="218"/>
      <c r="G13" s="218"/>
      <c r="H13" s="218"/>
    </row>
    <row r="14" spans="1:10" ht="12.75" customHeight="1" x14ac:dyDescent="0.2">
      <c r="B14" s="341"/>
      <c r="C14" s="342"/>
      <c r="D14" s="218"/>
      <c r="E14" s="218"/>
      <c r="F14" s="218"/>
      <c r="G14" s="218"/>
      <c r="H14" s="218"/>
    </row>
    <row r="15" spans="1:10" x14ac:dyDescent="0.2">
      <c r="B15" s="341" t="s">
        <v>153</v>
      </c>
      <c r="C15" s="342" t="s">
        <v>162</v>
      </c>
      <c r="D15" s="218"/>
      <c r="E15" s="218"/>
      <c r="F15" s="218"/>
      <c r="G15" s="218"/>
      <c r="H15" s="218"/>
    </row>
    <row r="16" spans="1:10" x14ac:dyDescent="0.2">
      <c r="B16" s="341" t="s">
        <v>154</v>
      </c>
      <c r="C16" s="342" t="s">
        <v>163</v>
      </c>
      <c r="D16" s="218"/>
      <c r="E16" s="218"/>
      <c r="F16" s="218"/>
      <c r="G16" s="218"/>
      <c r="H16" s="218"/>
    </row>
    <row r="17" spans="2:9" x14ac:dyDescent="0.2">
      <c r="B17" s="341" t="s">
        <v>155</v>
      </c>
      <c r="C17" s="342" t="s">
        <v>164</v>
      </c>
      <c r="D17" s="218"/>
      <c r="E17" s="218"/>
      <c r="F17" s="218"/>
      <c r="G17" s="218"/>
      <c r="H17" s="218"/>
    </row>
    <row r="18" spans="2:9" ht="13.15" customHeight="1" x14ac:dyDescent="0.2">
      <c r="B18" s="345" t="s">
        <v>156</v>
      </c>
      <c r="C18" s="346" t="s">
        <v>165</v>
      </c>
      <c r="D18" s="224"/>
      <c r="E18" s="224"/>
      <c r="F18" s="224"/>
      <c r="G18" s="224"/>
      <c r="H18" s="224"/>
    </row>
    <row r="19" spans="2:9" x14ac:dyDescent="0.2">
      <c r="B19" s="223"/>
      <c r="C19" s="217"/>
      <c r="D19" s="218"/>
      <c r="E19" s="218"/>
      <c r="F19" s="218"/>
      <c r="G19" s="218"/>
      <c r="H19" s="218"/>
    </row>
    <row r="20" spans="2:9" x14ac:dyDescent="0.2">
      <c r="B20" s="222"/>
      <c r="C20" s="217"/>
      <c r="D20" s="218"/>
      <c r="E20" s="218"/>
      <c r="F20" s="218"/>
      <c r="G20" s="218"/>
      <c r="H20" s="218"/>
    </row>
    <row r="21" spans="2:9" x14ac:dyDescent="0.2">
      <c r="B21" s="222"/>
      <c r="C21" s="217"/>
      <c r="D21" s="218"/>
      <c r="E21" s="218"/>
      <c r="F21" s="218"/>
      <c r="G21" s="218"/>
      <c r="H21" s="218"/>
    </row>
    <row r="22" spans="2:9" x14ac:dyDescent="0.2">
      <c r="B22" s="222"/>
      <c r="C22" s="217"/>
      <c r="D22" s="218"/>
      <c r="E22" s="218"/>
      <c r="F22" s="218"/>
      <c r="G22" s="218"/>
      <c r="H22" s="218"/>
    </row>
    <row r="23" spans="2:9" x14ac:dyDescent="0.2">
      <c r="B23" s="222"/>
      <c r="C23" s="217"/>
      <c r="D23" s="218"/>
      <c r="E23" s="218"/>
      <c r="F23" s="218"/>
      <c r="G23" s="218"/>
      <c r="H23" s="218"/>
    </row>
    <row r="24" spans="2:9" x14ac:dyDescent="0.2">
      <c r="B24" s="222"/>
      <c r="C24" s="217"/>
      <c r="D24" s="218"/>
      <c r="E24" s="218"/>
      <c r="F24" s="218"/>
      <c r="H24" s="218"/>
      <c r="I24" s="218"/>
    </row>
    <row r="25" spans="2:9" x14ac:dyDescent="0.2">
      <c r="B25" s="222"/>
      <c r="C25" s="217"/>
      <c r="D25" s="218"/>
      <c r="E25" s="218"/>
      <c r="F25" s="218"/>
      <c r="G25" s="218"/>
      <c r="H25" s="218"/>
    </row>
  </sheetData>
  <mergeCells count="1">
    <mergeCell ref="C10:H10"/>
  </mergeCells>
  <phoneticPr fontId="2" type="noConversion"/>
  <hyperlinks>
    <hyperlink ref="B8" location="Tabla3.1!A10" display="Tabla 3.1. "/>
    <hyperlink ref="B9" location="Tabla3.2!A10" display="Tabla 3.2. "/>
    <hyperlink ref="B10" location="Tabla3.3!A10" display="Tabla 3.3. "/>
    <hyperlink ref="B11" location="Tabla3.4!A10" display="Tabla 3.4. "/>
    <hyperlink ref="B15" location="Grafico3.1!A10" display="Gráfico 3.1. "/>
    <hyperlink ref="B16" location="Grafico3.2!A10" display="Gráfico 3.2. "/>
    <hyperlink ref="B17" location="Grafico3.3!A10" display="Gráfico 3.3. "/>
    <hyperlink ref="B18" location="Grafico3.4!A10" display="Gráfico 3.4. "/>
  </hyperlinks>
  <pageMargins left="0.74803149606299213" right="0.70866141732283472" top="1.3958333333333333" bottom="0.98425196850393704" header="0" footer="0"/>
  <pageSetup paperSize="9" orientation="landscape" horizontalDpi="300" r:id="rId1"/>
  <headerFooter alignWithMargins="0">
    <oddHeader>&amp;L
&amp;G</oddHeader>
    <oddFooter>&amp;L&amp;8&amp;G
Estructura de la enseñanza universitaria en Andalucía Curso 2015-2016&amp;R&amp;8
Capítulo III</oddFooter>
  </headerFooter>
  <colBreaks count="1" manualBreakCount="1">
    <brk id="3" max="22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9"/>
  <sheetViews>
    <sheetView showGridLines="0" zoomScaleNormal="100" zoomScaleSheetLayoutView="100" workbookViewId="0"/>
  </sheetViews>
  <sheetFormatPr baseColWidth="10" defaultRowHeight="12.75" x14ac:dyDescent="0.2"/>
  <cols>
    <col min="1" max="1" width="1.7109375" style="1" customWidth="1"/>
    <col min="2" max="2" width="26.28515625" style="1" customWidth="1"/>
    <col min="3" max="8" width="12.7109375" style="1" customWidth="1"/>
    <col min="9" max="9" width="11.42578125" style="1" customWidth="1"/>
    <col min="10" max="10" width="8.85546875" style="1" customWidth="1"/>
    <col min="11" max="11" width="4.5703125" style="1" customWidth="1"/>
    <col min="12" max="16384" width="11.42578125" style="1"/>
  </cols>
  <sheetData>
    <row r="1" spans="2:10" s="228" customFormat="1" ht="33" customHeight="1" x14ac:dyDescent="0.2">
      <c r="B1" s="229" t="s">
        <v>166</v>
      </c>
      <c r="C1" s="230"/>
      <c r="D1" s="230"/>
      <c r="E1" s="230"/>
      <c r="F1" s="230"/>
      <c r="G1" s="230"/>
      <c r="H1" s="230"/>
      <c r="I1" s="230"/>
      <c r="J1" s="230"/>
    </row>
    <row r="2" spans="2:10" s="16" customFormat="1" ht="19.899999999999999" customHeight="1" x14ac:dyDescent="0.2">
      <c r="C2" s="18"/>
      <c r="D2" s="18"/>
      <c r="E2" s="18"/>
      <c r="F2" s="18"/>
      <c r="G2" s="18"/>
      <c r="H2" s="18"/>
      <c r="I2" s="18"/>
      <c r="J2" s="18"/>
    </row>
    <row r="3" spans="2:10" s="16" customFormat="1" ht="20.45" customHeight="1" x14ac:dyDescent="0.2">
      <c r="B3" s="303"/>
      <c r="C3" s="305" t="s">
        <v>52</v>
      </c>
      <c r="D3" s="305"/>
      <c r="E3" s="305" t="s">
        <v>56</v>
      </c>
      <c r="F3" s="305"/>
      <c r="G3" s="305" t="s">
        <v>57</v>
      </c>
      <c r="H3" s="305"/>
    </row>
    <row r="4" spans="2:10" s="19" customFormat="1" ht="20.45" customHeight="1" x14ac:dyDescent="0.2">
      <c r="B4" s="304"/>
      <c r="C4" s="233" t="s">
        <v>50</v>
      </c>
      <c r="D4" s="233" t="s">
        <v>51</v>
      </c>
      <c r="E4" s="233" t="s">
        <v>50</v>
      </c>
      <c r="F4" s="233" t="s">
        <v>51</v>
      </c>
      <c r="G4" s="233" t="s">
        <v>50</v>
      </c>
      <c r="H4" s="233" t="s">
        <v>51</v>
      </c>
    </row>
    <row r="5" spans="2:10" ht="20.45" customHeight="1" x14ac:dyDescent="0.2">
      <c r="B5" s="234" t="s">
        <v>1</v>
      </c>
      <c r="C5" s="235">
        <v>179</v>
      </c>
      <c r="D5" s="235">
        <v>327</v>
      </c>
      <c r="E5" s="236">
        <v>0</v>
      </c>
      <c r="F5" s="236">
        <v>0</v>
      </c>
      <c r="G5" s="235">
        <v>145</v>
      </c>
      <c r="H5" s="235">
        <v>140</v>
      </c>
    </row>
    <row r="6" spans="2:10" ht="20.45" customHeight="1" x14ac:dyDescent="0.2">
      <c r="B6" s="234" t="s">
        <v>2</v>
      </c>
      <c r="C6" s="235">
        <v>242</v>
      </c>
      <c r="D6" s="235">
        <v>509</v>
      </c>
      <c r="E6" s="236">
        <v>0</v>
      </c>
      <c r="F6" s="236">
        <v>0</v>
      </c>
      <c r="G6" s="235">
        <v>367</v>
      </c>
      <c r="H6" s="235">
        <v>527</v>
      </c>
    </row>
    <row r="7" spans="2:10" ht="20.45" customHeight="1" x14ac:dyDescent="0.2">
      <c r="B7" s="234" t="s">
        <v>3</v>
      </c>
      <c r="C7" s="235">
        <v>203</v>
      </c>
      <c r="D7" s="235">
        <v>439</v>
      </c>
      <c r="E7" s="236">
        <v>0</v>
      </c>
      <c r="F7" s="236">
        <v>0</v>
      </c>
      <c r="G7" s="235">
        <v>284</v>
      </c>
      <c r="H7" s="235">
        <v>445</v>
      </c>
    </row>
    <row r="8" spans="2:10" ht="20.45" customHeight="1" x14ac:dyDescent="0.2">
      <c r="B8" s="234" t="s">
        <v>4</v>
      </c>
      <c r="C8" s="235">
        <v>738</v>
      </c>
      <c r="D8" s="235">
        <v>1395</v>
      </c>
      <c r="E8" s="236">
        <v>0</v>
      </c>
      <c r="F8" s="236">
        <v>1</v>
      </c>
      <c r="G8" s="235">
        <v>531</v>
      </c>
      <c r="H8" s="235">
        <v>809</v>
      </c>
    </row>
    <row r="9" spans="2:10" ht="20.45" customHeight="1" x14ac:dyDescent="0.2">
      <c r="B9" s="234" t="s">
        <v>5</v>
      </c>
      <c r="C9" s="235">
        <v>135</v>
      </c>
      <c r="D9" s="235">
        <v>273</v>
      </c>
      <c r="E9" s="236">
        <v>0</v>
      </c>
      <c r="F9" s="236">
        <v>0</v>
      </c>
      <c r="G9" s="235">
        <v>195</v>
      </c>
      <c r="H9" s="235">
        <v>236</v>
      </c>
    </row>
    <row r="10" spans="2:10" ht="20.45" customHeight="1" x14ac:dyDescent="0.2">
      <c r="B10" s="234" t="s">
        <v>6</v>
      </c>
      <c r="C10" s="235">
        <v>177</v>
      </c>
      <c r="D10" s="235">
        <v>359</v>
      </c>
      <c r="E10" s="236">
        <v>0</v>
      </c>
      <c r="F10" s="236">
        <v>0</v>
      </c>
      <c r="G10" s="235">
        <v>177</v>
      </c>
      <c r="H10" s="235">
        <v>201</v>
      </c>
    </row>
    <row r="11" spans="2:10" ht="20.45" customHeight="1" x14ac:dyDescent="0.2">
      <c r="B11" s="234" t="s">
        <v>7</v>
      </c>
      <c r="C11" s="235">
        <v>396</v>
      </c>
      <c r="D11" s="235">
        <v>795</v>
      </c>
      <c r="E11" s="236">
        <v>0</v>
      </c>
      <c r="F11" s="236">
        <v>0</v>
      </c>
      <c r="G11" s="235">
        <v>504</v>
      </c>
      <c r="H11" s="235">
        <v>668</v>
      </c>
    </row>
    <row r="12" spans="2:10" ht="20.45" customHeight="1" x14ac:dyDescent="0.2">
      <c r="B12" s="234" t="s">
        <v>68</v>
      </c>
      <c r="C12" s="235">
        <v>80</v>
      </c>
      <c r="D12" s="235">
        <v>159</v>
      </c>
      <c r="E12" s="236">
        <v>0</v>
      </c>
      <c r="F12" s="236">
        <v>0</v>
      </c>
      <c r="G12" s="235">
        <v>340</v>
      </c>
      <c r="H12" s="235">
        <v>390</v>
      </c>
    </row>
    <row r="13" spans="2:10" ht="20.45" customHeight="1" x14ac:dyDescent="0.2">
      <c r="B13" s="234" t="s">
        <v>9</v>
      </c>
      <c r="C13" s="235">
        <v>708</v>
      </c>
      <c r="D13" s="235">
        <v>1333</v>
      </c>
      <c r="E13" s="236">
        <v>0</v>
      </c>
      <c r="F13" s="236">
        <v>0</v>
      </c>
      <c r="G13" s="235">
        <v>844</v>
      </c>
      <c r="H13" s="235">
        <v>1235</v>
      </c>
    </row>
    <row r="14" spans="2:10" ht="20.45" customHeight="1" x14ac:dyDescent="0.2">
      <c r="B14" s="234" t="s">
        <v>61</v>
      </c>
      <c r="C14" s="236">
        <v>0</v>
      </c>
      <c r="D14" s="237">
        <v>1</v>
      </c>
      <c r="E14" s="236">
        <v>0</v>
      </c>
      <c r="F14" s="236">
        <v>0</v>
      </c>
      <c r="G14" s="236">
        <v>0</v>
      </c>
      <c r="H14" s="236">
        <v>0</v>
      </c>
    </row>
    <row r="15" spans="2:10" s="16" customFormat="1" ht="20.45" customHeight="1" x14ac:dyDescent="0.2">
      <c r="B15" s="238" t="s">
        <v>10</v>
      </c>
      <c r="C15" s="239">
        <v>2858</v>
      </c>
      <c r="D15" s="239">
        <v>5590</v>
      </c>
      <c r="E15" s="240">
        <v>0</v>
      </c>
      <c r="F15" s="241">
        <v>1</v>
      </c>
      <c r="G15" s="239">
        <v>3387</v>
      </c>
      <c r="H15" s="239">
        <v>4651</v>
      </c>
      <c r="I15" s="168"/>
    </row>
    <row r="16" spans="2:10" x14ac:dyDescent="0.2">
      <c r="B16" s="2" t="s">
        <v>175</v>
      </c>
    </row>
    <row r="17" spans="2:2" x14ac:dyDescent="0.2">
      <c r="B17" s="2" t="s">
        <v>174</v>
      </c>
    </row>
    <row r="18" spans="2:2" x14ac:dyDescent="0.2">
      <c r="B18" s="7" t="s">
        <v>58</v>
      </c>
    </row>
    <row r="29" spans="2:2" x14ac:dyDescent="0.2">
      <c r="B29" s="229"/>
    </row>
  </sheetData>
  <mergeCells count="4">
    <mergeCell ref="B3:B4"/>
    <mergeCell ref="C3:D3"/>
    <mergeCell ref="E3:F3"/>
    <mergeCell ref="G3:H3"/>
  </mergeCells>
  <phoneticPr fontId="2" type="noConversion"/>
  <pageMargins left="0.74803149606299213" right="0.70866141732283472" top="1.3854166666666667" bottom="0.98425196850393704" header="0" footer="0"/>
  <pageSetup paperSize="9" orientation="landscape" horizontalDpi="300" r:id="rId1"/>
  <headerFooter alignWithMargins="0">
    <oddHeader>&amp;L
&amp;G</oddHeader>
    <oddFooter>&amp;L&amp;8&amp;G
Estructura de la enseñanza universitaria en Andalucía Curso 2015-2016&amp;R&amp;8
Capítulo III</oddFooter>
  </headerFooter>
  <rowBreaks count="1" manualBreakCount="1">
    <brk id="26" max="7" man="1"/>
  </rowBreaks>
  <colBreaks count="1" manualBreakCount="1">
    <brk id="8" max="1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P27"/>
  <sheetViews>
    <sheetView showGridLines="0" zoomScaleNormal="100" zoomScaleSheetLayoutView="100" workbookViewId="0"/>
  </sheetViews>
  <sheetFormatPr baseColWidth="10" defaultRowHeight="12.75" x14ac:dyDescent="0.2"/>
  <cols>
    <col min="1" max="1" width="1.7109375" style="1" customWidth="1"/>
    <col min="2" max="2" width="13.140625" style="1" bestFit="1" customWidth="1"/>
    <col min="3" max="3" width="7.140625" style="1" bestFit="1" customWidth="1"/>
    <col min="4" max="4" width="5.28515625" style="1" bestFit="1" customWidth="1"/>
    <col min="5" max="5" width="7.7109375" style="1" bestFit="1" customWidth="1"/>
    <col min="6" max="6" width="7.42578125" style="1" bestFit="1" customWidth="1"/>
    <col min="7" max="7" width="6.140625" style="1" bestFit="1" customWidth="1"/>
    <col min="8" max="8" width="4.7109375" style="1" bestFit="1" customWidth="1"/>
    <col min="9" max="9" width="6.42578125" style="1" bestFit="1" customWidth="1"/>
    <col min="10" max="10" width="8.5703125" style="1" bestFit="1" customWidth="1"/>
    <col min="11" max="11" width="6" style="1" bestFit="1" customWidth="1"/>
    <col min="12" max="12" width="4.5703125" style="1" bestFit="1" customWidth="1"/>
    <col min="13" max="13" width="13.140625" style="1" customWidth="1"/>
    <col min="14" max="14" width="11.42578125" style="1" customWidth="1"/>
    <col min="15" max="15" width="6.7109375" style="1" customWidth="1"/>
    <col min="16" max="16384" width="11.42578125" style="1"/>
  </cols>
  <sheetData>
    <row r="1" spans="1:16" s="16" customFormat="1" ht="33" customHeight="1" x14ac:dyDescent="0.2">
      <c r="B1" s="229" t="s">
        <v>167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200"/>
    </row>
    <row r="2" spans="1:16" s="16" customFormat="1" ht="30" customHeight="1" x14ac:dyDescent="0.2"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18"/>
      <c r="O2" s="18"/>
      <c r="P2" s="200"/>
    </row>
    <row r="3" spans="1:16" s="16" customFormat="1" x14ac:dyDescent="0.2">
      <c r="A3" s="1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25" spans="2:2" x14ac:dyDescent="0.2">
      <c r="B25" s="2" t="s">
        <v>175</v>
      </c>
    </row>
    <row r="26" spans="2:2" x14ac:dyDescent="0.2">
      <c r="B26" s="2" t="s">
        <v>174</v>
      </c>
    </row>
    <row r="27" spans="2:2" x14ac:dyDescent="0.2">
      <c r="B27" s="7" t="s">
        <v>58</v>
      </c>
    </row>
  </sheetData>
  <phoneticPr fontId="2" type="noConversion"/>
  <pageMargins left="0.74803149606299213" right="0.70866141732283472" top="1.4166666666666667" bottom="0.98425196850393704" header="0" footer="0"/>
  <pageSetup paperSize="9" orientation="landscape" horizontalDpi="300" r:id="rId1"/>
  <headerFooter alignWithMargins="0">
    <oddHeader>&amp;L
&amp;G</oddHeader>
    <oddFooter>&amp;L&amp;8&amp;G
Estructura de la enseñanza universitaria en Andalucía Curso 2015-2016&amp;R&amp;8
Capítulo III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Z43"/>
  <sheetViews>
    <sheetView showGridLines="0" zoomScaleNormal="100" zoomScaleSheetLayoutView="100" workbookViewId="0"/>
  </sheetViews>
  <sheetFormatPr baseColWidth="10" defaultRowHeight="12.75" x14ac:dyDescent="0.2"/>
  <cols>
    <col min="1" max="1" width="1" style="1" customWidth="1"/>
    <col min="2" max="2" width="21.7109375" style="4" bestFit="1" customWidth="1"/>
    <col min="3" max="22" width="5.85546875" style="1" customWidth="1"/>
    <col min="23" max="23" width="8.85546875" style="1" hidden="1" customWidth="1"/>
    <col min="24" max="24" width="8" style="1" hidden="1" customWidth="1"/>
    <col min="25" max="25" width="6.42578125" style="5" customWidth="1"/>
    <col min="26" max="26" width="3.85546875" style="9" customWidth="1"/>
    <col min="27" max="16384" width="11.42578125" style="1"/>
  </cols>
  <sheetData>
    <row r="1" spans="2:26" s="2" customFormat="1" ht="33" customHeight="1" x14ac:dyDescent="0.2">
      <c r="B1" s="229" t="s">
        <v>168</v>
      </c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9"/>
      <c r="N1" s="219"/>
      <c r="O1" s="219"/>
      <c r="P1" s="219"/>
      <c r="Q1" s="219"/>
      <c r="R1" s="219"/>
      <c r="S1" s="219"/>
      <c r="T1" s="219"/>
      <c r="U1" s="219"/>
      <c r="V1" s="219"/>
      <c r="W1" s="219"/>
      <c r="X1" s="219"/>
      <c r="Y1" s="219"/>
      <c r="Z1" s="9"/>
    </row>
    <row r="2" spans="2:26" s="2" customFormat="1" ht="19.899999999999999" customHeight="1" x14ac:dyDescent="0.2"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9"/>
    </row>
    <row r="3" spans="2:26" s="3" customFormat="1" ht="20.100000000000001" customHeight="1" x14ac:dyDescent="0.2">
      <c r="B3" s="306" t="s">
        <v>0</v>
      </c>
      <c r="C3" s="306" t="s">
        <v>1</v>
      </c>
      <c r="D3" s="308"/>
      <c r="E3" s="306" t="s">
        <v>2</v>
      </c>
      <c r="F3" s="308"/>
      <c r="G3" s="306" t="s">
        <v>3</v>
      </c>
      <c r="H3" s="308"/>
      <c r="I3" s="306" t="s">
        <v>4</v>
      </c>
      <c r="J3" s="308"/>
      <c r="K3" s="306" t="s">
        <v>5</v>
      </c>
      <c r="L3" s="308"/>
      <c r="M3" s="306" t="s">
        <v>6</v>
      </c>
      <c r="N3" s="308"/>
      <c r="O3" s="306" t="s">
        <v>7</v>
      </c>
      <c r="P3" s="308"/>
      <c r="Q3" s="306" t="s">
        <v>8</v>
      </c>
      <c r="R3" s="308"/>
      <c r="S3" s="306" t="s">
        <v>9</v>
      </c>
      <c r="T3" s="308"/>
      <c r="U3" s="306" t="s">
        <v>61</v>
      </c>
      <c r="V3" s="308"/>
      <c r="W3" s="306" t="s">
        <v>10</v>
      </c>
      <c r="X3" s="306"/>
      <c r="Y3" s="306" t="s">
        <v>25</v>
      </c>
      <c r="Z3" s="14"/>
    </row>
    <row r="4" spans="2:26" s="3" customFormat="1" ht="20.100000000000001" customHeight="1" x14ac:dyDescent="0.2">
      <c r="B4" s="307"/>
      <c r="C4" s="250" t="s">
        <v>28</v>
      </c>
      <c r="D4" s="250" t="s">
        <v>29</v>
      </c>
      <c r="E4" s="250" t="s">
        <v>28</v>
      </c>
      <c r="F4" s="250" t="s">
        <v>29</v>
      </c>
      <c r="G4" s="250" t="s">
        <v>28</v>
      </c>
      <c r="H4" s="250" t="s">
        <v>29</v>
      </c>
      <c r="I4" s="250" t="s">
        <v>28</v>
      </c>
      <c r="J4" s="250" t="s">
        <v>29</v>
      </c>
      <c r="K4" s="250" t="s">
        <v>28</v>
      </c>
      <c r="L4" s="250" t="s">
        <v>29</v>
      </c>
      <c r="M4" s="250" t="s">
        <v>28</v>
      </c>
      <c r="N4" s="250" t="s">
        <v>29</v>
      </c>
      <c r="O4" s="250" t="s">
        <v>28</v>
      </c>
      <c r="P4" s="250" t="s">
        <v>29</v>
      </c>
      <c r="Q4" s="250" t="s">
        <v>28</v>
      </c>
      <c r="R4" s="250" t="s">
        <v>29</v>
      </c>
      <c r="S4" s="250" t="s">
        <v>28</v>
      </c>
      <c r="T4" s="250" t="s">
        <v>29</v>
      </c>
      <c r="U4" s="250" t="s">
        <v>28</v>
      </c>
      <c r="V4" s="250" t="s">
        <v>29</v>
      </c>
      <c r="W4" s="250" t="s">
        <v>28</v>
      </c>
      <c r="X4" s="250" t="s">
        <v>29</v>
      </c>
      <c r="Y4" s="309"/>
      <c r="Z4" s="14"/>
    </row>
    <row r="5" spans="2:26" s="3" customFormat="1" ht="15.95" customHeight="1" x14ac:dyDescent="0.2">
      <c r="B5" s="253" t="s">
        <v>52</v>
      </c>
      <c r="C5" s="262">
        <v>179</v>
      </c>
      <c r="D5" s="262">
        <v>327</v>
      </c>
      <c r="E5" s="262">
        <v>242</v>
      </c>
      <c r="F5" s="262">
        <v>509</v>
      </c>
      <c r="G5" s="262">
        <v>203</v>
      </c>
      <c r="H5" s="262">
        <v>439</v>
      </c>
      <c r="I5" s="262">
        <v>738</v>
      </c>
      <c r="J5" s="262">
        <v>1395</v>
      </c>
      <c r="K5" s="262">
        <v>135</v>
      </c>
      <c r="L5" s="262">
        <v>273</v>
      </c>
      <c r="M5" s="262">
        <v>177</v>
      </c>
      <c r="N5" s="262">
        <v>359</v>
      </c>
      <c r="O5" s="262">
        <v>396</v>
      </c>
      <c r="P5" s="262">
        <v>795</v>
      </c>
      <c r="Q5" s="262">
        <v>80</v>
      </c>
      <c r="R5" s="262">
        <v>159</v>
      </c>
      <c r="S5" s="262">
        <v>708</v>
      </c>
      <c r="T5" s="262">
        <v>1333</v>
      </c>
      <c r="U5" s="262">
        <v>0</v>
      </c>
      <c r="V5" s="262">
        <v>1</v>
      </c>
      <c r="W5" s="263"/>
      <c r="X5" s="263"/>
      <c r="Y5" s="263">
        <v>8448</v>
      </c>
      <c r="Z5" s="14"/>
    </row>
    <row r="6" spans="2:26" s="2" customFormat="1" x14ac:dyDescent="0.2">
      <c r="B6" s="251" t="s">
        <v>11</v>
      </c>
      <c r="C6" s="257">
        <v>13</v>
      </c>
      <c r="D6" s="257">
        <v>74</v>
      </c>
      <c r="E6" s="257">
        <v>23</v>
      </c>
      <c r="F6" s="257">
        <v>108</v>
      </c>
      <c r="G6" s="257">
        <v>45</v>
      </c>
      <c r="H6" s="257">
        <v>157</v>
      </c>
      <c r="I6" s="257">
        <v>137</v>
      </c>
      <c r="J6" s="257">
        <v>454</v>
      </c>
      <c r="K6" s="257">
        <v>4</v>
      </c>
      <c r="L6" s="257">
        <v>60</v>
      </c>
      <c r="M6" s="257">
        <v>11</v>
      </c>
      <c r="N6" s="257">
        <v>70</v>
      </c>
      <c r="O6" s="257">
        <v>43</v>
      </c>
      <c r="P6" s="257">
        <v>201</v>
      </c>
      <c r="Q6" s="257">
        <v>10</v>
      </c>
      <c r="R6" s="257">
        <v>50</v>
      </c>
      <c r="S6" s="257">
        <v>108</v>
      </c>
      <c r="T6" s="257">
        <v>378</v>
      </c>
      <c r="U6" s="258">
        <v>0</v>
      </c>
      <c r="V6" s="257">
        <v>1</v>
      </c>
      <c r="W6" s="257"/>
      <c r="X6" s="257"/>
      <c r="Y6" s="256">
        <v>1947</v>
      </c>
      <c r="Z6" s="9"/>
    </row>
    <row r="7" spans="2:26" s="2" customFormat="1" x14ac:dyDescent="0.2">
      <c r="B7" s="251" t="s">
        <v>37</v>
      </c>
      <c r="C7" s="259">
        <v>1</v>
      </c>
      <c r="D7" s="259">
        <v>1</v>
      </c>
      <c r="E7" s="259">
        <v>10</v>
      </c>
      <c r="F7" s="259">
        <v>26</v>
      </c>
      <c r="G7" s="259">
        <v>7</v>
      </c>
      <c r="H7" s="259">
        <v>20</v>
      </c>
      <c r="I7" s="259">
        <v>7</v>
      </c>
      <c r="J7" s="259">
        <v>27</v>
      </c>
      <c r="K7" s="259">
        <v>4</v>
      </c>
      <c r="L7" s="259">
        <v>15</v>
      </c>
      <c r="M7" s="259">
        <v>3</v>
      </c>
      <c r="N7" s="259">
        <v>11</v>
      </c>
      <c r="O7" s="259">
        <v>14</v>
      </c>
      <c r="P7" s="259">
        <v>28</v>
      </c>
      <c r="Q7" s="259">
        <v>1</v>
      </c>
      <c r="R7" s="258">
        <v>0</v>
      </c>
      <c r="S7" s="259">
        <v>32</v>
      </c>
      <c r="T7" s="259">
        <v>31</v>
      </c>
      <c r="U7" s="258">
        <v>0</v>
      </c>
      <c r="V7" s="258">
        <v>0</v>
      </c>
      <c r="W7" s="257"/>
      <c r="X7" s="257"/>
      <c r="Y7" s="256">
        <v>238</v>
      </c>
      <c r="Z7" s="9"/>
    </row>
    <row r="8" spans="2:26" s="2" customFormat="1" x14ac:dyDescent="0.2">
      <c r="B8" s="251" t="s">
        <v>26</v>
      </c>
      <c r="C8" s="259">
        <v>149</v>
      </c>
      <c r="D8" s="259">
        <v>230</v>
      </c>
      <c r="E8" s="259">
        <v>160</v>
      </c>
      <c r="F8" s="259">
        <v>280</v>
      </c>
      <c r="G8" s="259">
        <v>129</v>
      </c>
      <c r="H8" s="259">
        <v>224</v>
      </c>
      <c r="I8" s="259">
        <v>552</v>
      </c>
      <c r="J8" s="259">
        <v>847</v>
      </c>
      <c r="K8" s="259">
        <v>92</v>
      </c>
      <c r="L8" s="259">
        <v>174</v>
      </c>
      <c r="M8" s="259">
        <v>151</v>
      </c>
      <c r="N8" s="259">
        <v>237</v>
      </c>
      <c r="O8" s="259">
        <v>299</v>
      </c>
      <c r="P8" s="259">
        <v>491</v>
      </c>
      <c r="Q8" s="259">
        <v>66</v>
      </c>
      <c r="R8" s="259">
        <v>105</v>
      </c>
      <c r="S8" s="259">
        <v>499</v>
      </c>
      <c r="T8" s="259">
        <v>826</v>
      </c>
      <c r="U8" s="258">
        <v>0</v>
      </c>
      <c r="V8" s="258">
        <v>0</v>
      </c>
      <c r="W8" s="257"/>
      <c r="X8" s="257"/>
      <c r="Y8" s="256">
        <v>5511</v>
      </c>
      <c r="Z8" s="9"/>
    </row>
    <row r="9" spans="2:26" s="2" customFormat="1" x14ac:dyDescent="0.2">
      <c r="B9" s="251" t="s">
        <v>27</v>
      </c>
      <c r="C9" s="259">
        <v>16</v>
      </c>
      <c r="D9" s="259">
        <v>19</v>
      </c>
      <c r="E9" s="259">
        <v>49</v>
      </c>
      <c r="F9" s="259">
        <v>94</v>
      </c>
      <c r="G9" s="259">
        <v>19</v>
      </c>
      <c r="H9" s="259">
        <v>28</v>
      </c>
      <c r="I9" s="259">
        <v>38</v>
      </c>
      <c r="J9" s="259">
        <v>62</v>
      </c>
      <c r="K9" s="259">
        <v>35</v>
      </c>
      <c r="L9" s="259">
        <v>24</v>
      </c>
      <c r="M9" s="259">
        <v>12</v>
      </c>
      <c r="N9" s="259">
        <v>41</v>
      </c>
      <c r="O9" s="259">
        <v>40</v>
      </c>
      <c r="P9" s="259">
        <v>74</v>
      </c>
      <c r="Q9" s="259">
        <v>3</v>
      </c>
      <c r="R9" s="259">
        <v>4</v>
      </c>
      <c r="S9" s="259">
        <v>68</v>
      </c>
      <c r="T9" s="259">
        <v>96</v>
      </c>
      <c r="U9" s="258">
        <v>0</v>
      </c>
      <c r="V9" s="258">
        <v>0</v>
      </c>
      <c r="W9" s="257"/>
      <c r="X9" s="257"/>
      <c r="Y9" s="256">
        <v>722</v>
      </c>
      <c r="Z9" s="9"/>
    </row>
    <row r="10" spans="2:26" s="2" customFormat="1" x14ac:dyDescent="0.2">
      <c r="B10" s="251" t="s">
        <v>80</v>
      </c>
      <c r="C10" s="258">
        <v>0</v>
      </c>
      <c r="D10" s="259">
        <v>1</v>
      </c>
      <c r="E10" s="258">
        <v>0</v>
      </c>
      <c r="F10" s="258">
        <v>0</v>
      </c>
      <c r="G10" s="259">
        <v>3</v>
      </c>
      <c r="H10" s="259">
        <v>10</v>
      </c>
      <c r="I10" s="259">
        <v>4</v>
      </c>
      <c r="J10" s="259">
        <v>5</v>
      </c>
      <c r="K10" s="258">
        <v>0</v>
      </c>
      <c r="L10" s="258">
        <v>0</v>
      </c>
      <c r="M10" s="258">
        <v>0</v>
      </c>
      <c r="N10" s="258">
        <v>0</v>
      </c>
      <c r="O10" s="258">
        <v>0</v>
      </c>
      <c r="P10" s="259">
        <v>1</v>
      </c>
      <c r="Q10" s="258">
        <v>0</v>
      </c>
      <c r="R10" s="258">
        <v>0</v>
      </c>
      <c r="S10" s="259">
        <v>1</v>
      </c>
      <c r="T10" s="259">
        <v>2</v>
      </c>
      <c r="U10" s="258">
        <v>0</v>
      </c>
      <c r="V10" s="258">
        <v>0</v>
      </c>
      <c r="W10" s="257"/>
      <c r="X10" s="257"/>
      <c r="Y10" s="256">
        <v>27</v>
      </c>
      <c r="Z10" s="9"/>
    </row>
    <row r="11" spans="2:26" s="2" customFormat="1" x14ac:dyDescent="0.2">
      <c r="B11" s="251" t="s">
        <v>13</v>
      </c>
      <c r="C11" s="258">
        <v>0</v>
      </c>
      <c r="D11" s="259">
        <v>2</v>
      </c>
      <c r="E11" s="259">
        <v>0</v>
      </c>
      <c r="F11" s="259">
        <v>1</v>
      </c>
      <c r="G11" s="258">
        <v>0</v>
      </c>
      <c r="H11" s="258">
        <v>0</v>
      </c>
      <c r="I11" s="258">
        <v>0</v>
      </c>
      <c r="J11" s="258">
        <v>0</v>
      </c>
      <c r="K11" s="258">
        <v>0</v>
      </c>
      <c r="L11" s="258">
        <v>0</v>
      </c>
      <c r="M11" s="258">
        <v>0</v>
      </c>
      <c r="N11" s="258">
        <v>0</v>
      </c>
      <c r="O11" s="258">
        <v>0</v>
      </c>
      <c r="P11" s="258">
        <v>0</v>
      </c>
      <c r="Q11" s="258">
        <v>0</v>
      </c>
      <c r="R11" s="258">
        <v>0</v>
      </c>
      <c r="S11" s="258">
        <v>0</v>
      </c>
      <c r="T11" s="258">
        <v>0</v>
      </c>
      <c r="U11" s="258">
        <v>0</v>
      </c>
      <c r="V11" s="258">
        <v>0</v>
      </c>
      <c r="W11" s="257"/>
      <c r="X11" s="257"/>
      <c r="Y11" s="256">
        <v>3</v>
      </c>
      <c r="Z11" s="9"/>
    </row>
    <row r="12" spans="2:26" s="12" customFormat="1" ht="15.95" customHeight="1" x14ac:dyDescent="0.2">
      <c r="B12" s="253" t="s">
        <v>56</v>
      </c>
      <c r="C12" s="262">
        <v>0</v>
      </c>
      <c r="D12" s="262">
        <v>0</v>
      </c>
      <c r="E12" s="262">
        <v>0</v>
      </c>
      <c r="F12" s="262">
        <v>0</v>
      </c>
      <c r="G12" s="262">
        <v>0</v>
      </c>
      <c r="H12" s="262">
        <v>0</v>
      </c>
      <c r="I12" s="262">
        <v>0</v>
      </c>
      <c r="J12" s="262">
        <v>1</v>
      </c>
      <c r="K12" s="262">
        <v>0</v>
      </c>
      <c r="L12" s="262">
        <v>0</v>
      </c>
      <c r="M12" s="262">
        <v>0</v>
      </c>
      <c r="N12" s="262">
        <v>0</v>
      </c>
      <c r="O12" s="262">
        <v>0</v>
      </c>
      <c r="P12" s="262">
        <v>0</v>
      </c>
      <c r="Q12" s="262">
        <v>0</v>
      </c>
      <c r="R12" s="262">
        <v>0</v>
      </c>
      <c r="S12" s="262">
        <v>0</v>
      </c>
      <c r="T12" s="262">
        <v>0</v>
      </c>
      <c r="U12" s="262">
        <v>0</v>
      </c>
      <c r="V12" s="262">
        <v>0</v>
      </c>
      <c r="W12" s="262"/>
      <c r="X12" s="262"/>
      <c r="Y12" s="263">
        <v>1</v>
      </c>
      <c r="Z12" s="11"/>
    </row>
    <row r="13" spans="2:26" s="2" customFormat="1" x14ac:dyDescent="0.2">
      <c r="B13" s="251" t="s">
        <v>38</v>
      </c>
      <c r="C13" s="258">
        <v>0</v>
      </c>
      <c r="D13" s="258">
        <v>0</v>
      </c>
      <c r="E13" s="258">
        <v>0</v>
      </c>
      <c r="F13" s="258">
        <v>0</v>
      </c>
      <c r="G13" s="258">
        <v>0</v>
      </c>
      <c r="H13" s="258">
        <v>0</v>
      </c>
      <c r="I13" s="258">
        <v>0</v>
      </c>
      <c r="J13" s="258">
        <v>0</v>
      </c>
      <c r="K13" s="258">
        <v>0</v>
      </c>
      <c r="L13" s="258">
        <v>0</v>
      </c>
      <c r="M13" s="258">
        <v>0</v>
      </c>
      <c r="N13" s="258">
        <v>0</v>
      </c>
      <c r="O13" s="258">
        <v>0</v>
      </c>
      <c r="P13" s="258">
        <v>0</v>
      </c>
      <c r="Q13" s="258">
        <v>0</v>
      </c>
      <c r="R13" s="258">
        <v>0</v>
      </c>
      <c r="S13" s="258">
        <v>0</v>
      </c>
      <c r="T13" s="258">
        <v>0</v>
      </c>
      <c r="U13" s="258">
        <v>0</v>
      </c>
      <c r="V13" s="258">
        <v>0</v>
      </c>
      <c r="W13" s="259"/>
      <c r="X13" s="259"/>
      <c r="Y13" s="255">
        <v>0</v>
      </c>
      <c r="Z13" s="9"/>
    </row>
    <row r="14" spans="2:26" s="2" customFormat="1" x14ac:dyDescent="0.2">
      <c r="B14" s="251" t="s">
        <v>14</v>
      </c>
      <c r="C14" s="258">
        <v>0</v>
      </c>
      <c r="D14" s="258">
        <v>0</v>
      </c>
      <c r="E14" s="258">
        <v>0</v>
      </c>
      <c r="F14" s="258">
        <v>0</v>
      </c>
      <c r="G14" s="258">
        <v>0</v>
      </c>
      <c r="H14" s="258">
        <v>0</v>
      </c>
      <c r="I14" s="258">
        <v>0</v>
      </c>
      <c r="J14" s="258">
        <v>0</v>
      </c>
      <c r="K14" s="258">
        <v>0</v>
      </c>
      <c r="L14" s="258">
        <v>0</v>
      </c>
      <c r="M14" s="258">
        <v>0</v>
      </c>
      <c r="N14" s="258">
        <v>0</v>
      </c>
      <c r="O14" s="258">
        <v>0</v>
      </c>
      <c r="P14" s="258">
        <v>0</v>
      </c>
      <c r="Q14" s="258">
        <v>0</v>
      </c>
      <c r="R14" s="258">
        <v>0</v>
      </c>
      <c r="S14" s="258">
        <v>0</v>
      </c>
      <c r="T14" s="258">
        <v>0</v>
      </c>
      <c r="U14" s="258">
        <v>0</v>
      </c>
      <c r="V14" s="258">
        <v>0</v>
      </c>
      <c r="W14" s="257"/>
      <c r="X14" s="257"/>
      <c r="Y14" s="255">
        <v>0</v>
      </c>
      <c r="Z14" s="9"/>
    </row>
    <row r="15" spans="2:26" s="2" customFormat="1" x14ac:dyDescent="0.2">
      <c r="B15" s="251" t="s">
        <v>39</v>
      </c>
      <c r="C15" s="258">
        <v>0</v>
      </c>
      <c r="D15" s="258">
        <v>0</v>
      </c>
      <c r="E15" s="258">
        <v>0</v>
      </c>
      <c r="F15" s="258">
        <v>0</v>
      </c>
      <c r="G15" s="258">
        <v>0</v>
      </c>
      <c r="H15" s="258">
        <v>0</v>
      </c>
      <c r="I15" s="258">
        <v>0</v>
      </c>
      <c r="J15" s="258">
        <v>0</v>
      </c>
      <c r="K15" s="258">
        <v>0</v>
      </c>
      <c r="L15" s="258">
        <v>0</v>
      </c>
      <c r="M15" s="258">
        <v>0</v>
      </c>
      <c r="N15" s="258">
        <v>0</v>
      </c>
      <c r="O15" s="258">
        <v>0</v>
      </c>
      <c r="P15" s="258">
        <v>0</v>
      </c>
      <c r="Q15" s="258">
        <v>0</v>
      </c>
      <c r="R15" s="258">
        <v>0</v>
      </c>
      <c r="S15" s="258">
        <v>0</v>
      </c>
      <c r="T15" s="258">
        <v>0</v>
      </c>
      <c r="U15" s="258">
        <v>0</v>
      </c>
      <c r="V15" s="258">
        <v>0</v>
      </c>
      <c r="W15" s="257"/>
      <c r="X15" s="257"/>
      <c r="Y15" s="255">
        <v>0</v>
      </c>
      <c r="Z15" s="9"/>
    </row>
    <row r="16" spans="2:26" s="2" customFormat="1" x14ac:dyDescent="0.2">
      <c r="B16" s="251" t="s">
        <v>40</v>
      </c>
      <c r="C16" s="258">
        <v>0</v>
      </c>
      <c r="D16" s="258">
        <v>0</v>
      </c>
      <c r="E16" s="258">
        <v>0</v>
      </c>
      <c r="F16" s="258">
        <v>0</v>
      </c>
      <c r="G16" s="258">
        <v>0</v>
      </c>
      <c r="H16" s="258">
        <v>0</v>
      </c>
      <c r="I16" s="258">
        <v>0</v>
      </c>
      <c r="J16" s="258">
        <v>0</v>
      </c>
      <c r="K16" s="258">
        <v>0</v>
      </c>
      <c r="L16" s="258">
        <v>0</v>
      </c>
      <c r="M16" s="258">
        <v>0</v>
      </c>
      <c r="N16" s="258">
        <v>0</v>
      </c>
      <c r="O16" s="258">
        <v>0</v>
      </c>
      <c r="P16" s="258">
        <v>0</v>
      </c>
      <c r="Q16" s="258">
        <v>0</v>
      </c>
      <c r="R16" s="258">
        <v>0</v>
      </c>
      <c r="S16" s="258">
        <v>0</v>
      </c>
      <c r="T16" s="258">
        <v>0</v>
      </c>
      <c r="U16" s="258">
        <v>0</v>
      </c>
      <c r="V16" s="258">
        <v>0</v>
      </c>
      <c r="W16" s="257"/>
      <c r="X16" s="257"/>
      <c r="Y16" s="255">
        <v>0</v>
      </c>
      <c r="Z16" s="9"/>
    </row>
    <row r="17" spans="2:26" s="2" customFormat="1" x14ac:dyDescent="0.2">
      <c r="B17" s="251" t="s">
        <v>41</v>
      </c>
      <c r="C17" s="258">
        <v>0</v>
      </c>
      <c r="D17" s="258">
        <v>0</v>
      </c>
      <c r="E17" s="258">
        <v>0</v>
      </c>
      <c r="F17" s="258">
        <v>0</v>
      </c>
      <c r="G17" s="258">
        <v>0</v>
      </c>
      <c r="H17" s="258">
        <v>0</v>
      </c>
      <c r="I17" s="258">
        <v>0</v>
      </c>
      <c r="J17" s="258">
        <v>0</v>
      </c>
      <c r="K17" s="258">
        <v>0</v>
      </c>
      <c r="L17" s="258">
        <v>0</v>
      </c>
      <c r="M17" s="258">
        <v>0</v>
      </c>
      <c r="N17" s="258">
        <v>0</v>
      </c>
      <c r="O17" s="258">
        <v>0</v>
      </c>
      <c r="P17" s="258">
        <v>0</v>
      </c>
      <c r="Q17" s="258">
        <v>0</v>
      </c>
      <c r="R17" s="258">
        <v>0</v>
      </c>
      <c r="S17" s="258">
        <v>0</v>
      </c>
      <c r="T17" s="258">
        <v>0</v>
      </c>
      <c r="U17" s="258">
        <v>0</v>
      </c>
      <c r="V17" s="258">
        <v>0</v>
      </c>
      <c r="W17" s="257"/>
      <c r="X17" s="257"/>
      <c r="Y17" s="255">
        <v>0</v>
      </c>
      <c r="Z17" s="9"/>
    </row>
    <row r="18" spans="2:26" s="2" customFormat="1" x14ac:dyDescent="0.2">
      <c r="B18" s="251" t="s">
        <v>42</v>
      </c>
      <c r="C18" s="258">
        <v>0</v>
      </c>
      <c r="D18" s="258">
        <v>0</v>
      </c>
      <c r="E18" s="258">
        <v>0</v>
      </c>
      <c r="F18" s="258">
        <v>0</v>
      </c>
      <c r="G18" s="258">
        <v>0</v>
      </c>
      <c r="H18" s="258">
        <v>0</v>
      </c>
      <c r="I18" s="258">
        <v>0</v>
      </c>
      <c r="J18" s="258">
        <v>0</v>
      </c>
      <c r="K18" s="258">
        <v>0</v>
      </c>
      <c r="L18" s="258">
        <v>0</v>
      </c>
      <c r="M18" s="258">
        <v>0</v>
      </c>
      <c r="N18" s="258">
        <v>0</v>
      </c>
      <c r="O18" s="258">
        <v>0</v>
      </c>
      <c r="P18" s="258">
        <v>0</v>
      </c>
      <c r="Q18" s="258">
        <v>0</v>
      </c>
      <c r="R18" s="258">
        <v>0</v>
      </c>
      <c r="S18" s="258">
        <v>0</v>
      </c>
      <c r="T18" s="258">
        <v>0</v>
      </c>
      <c r="U18" s="258">
        <v>0</v>
      </c>
      <c r="V18" s="258">
        <v>0</v>
      </c>
      <c r="W18" s="257"/>
      <c r="X18" s="257"/>
      <c r="Y18" s="255">
        <v>0</v>
      </c>
      <c r="Z18" s="9"/>
    </row>
    <row r="19" spans="2:26" s="2" customFormat="1" x14ac:dyDescent="0.2">
      <c r="B19" s="251" t="s">
        <v>59</v>
      </c>
      <c r="C19" s="258">
        <v>0</v>
      </c>
      <c r="D19" s="258">
        <v>0</v>
      </c>
      <c r="E19" s="258">
        <v>0</v>
      </c>
      <c r="F19" s="258">
        <v>0</v>
      </c>
      <c r="G19" s="258">
        <v>0</v>
      </c>
      <c r="H19" s="258">
        <v>0</v>
      </c>
      <c r="I19" s="258">
        <v>0</v>
      </c>
      <c r="J19" s="258">
        <v>0</v>
      </c>
      <c r="K19" s="258">
        <v>0</v>
      </c>
      <c r="L19" s="258">
        <v>0</v>
      </c>
      <c r="M19" s="258">
        <v>0</v>
      </c>
      <c r="N19" s="258">
        <v>0</v>
      </c>
      <c r="O19" s="258">
        <v>0</v>
      </c>
      <c r="P19" s="258">
        <v>0</v>
      </c>
      <c r="Q19" s="258">
        <v>0</v>
      </c>
      <c r="R19" s="258">
        <v>0</v>
      </c>
      <c r="S19" s="258">
        <v>0</v>
      </c>
      <c r="T19" s="258">
        <v>0</v>
      </c>
      <c r="U19" s="258">
        <v>0</v>
      </c>
      <c r="V19" s="258">
        <v>0</v>
      </c>
      <c r="W19" s="257"/>
      <c r="X19" s="257"/>
      <c r="Y19" s="255">
        <v>0</v>
      </c>
      <c r="Z19" s="9"/>
    </row>
    <row r="20" spans="2:26" s="2" customFormat="1" x14ac:dyDescent="0.2">
      <c r="B20" s="251" t="s">
        <v>15</v>
      </c>
      <c r="C20" s="258">
        <v>0</v>
      </c>
      <c r="D20" s="258">
        <v>0</v>
      </c>
      <c r="E20" s="258">
        <v>0</v>
      </c>
      <c r="F20" s="258">
        <v>0</v>
      </c>
      <c r="G20" s="258">
        <v>0</v>
      </c>
      <c r="H20" s="258">
        <v>0</v>
      </c>
      <c r="I20" s="258">
        <v>0</v>
      </c>
      <c r="J20" s="258">
        <v>0</v>
      </c>
      <c r="K20" s="258">
        <v>0</v>
      </c>
      <c r="L20" s="258">
        <v>0</v>
      </c>
      <c r="M20" s="258">
        <v>0</v>
      </c>
      <c r="N20" s="258">
        <v>0</v>
      </c>
      <c r="O20" s="258">
        <v>0</v>
      </c>
      <c r="P20" s="258">
        <v>0</v>
      </c>
      <c r="Q20" s="258">
        <v>0</v>
      </c>
      <c r="R20" s="258">
        <v>0</v>
      </c>
      <c r="S20" s="258">
        <v>0</v>
      </c>
      <c r="T20" s="258">
        <v>0</v>
      </c>
      <c r="U20" s="258">
        <v>0</v>
      </c>
      <c r="V20" s="258">
        <v>0</v>
      </c>
      <c r="W20" s="257"/>
      <c r="X20" s="257"/>
      <c r="Y20" s="255">
        <v>0</v>
      </c>
      <c r="Z20" s="9"/>
    </row>
    <row r="21" spans="2:26" s="2" customFormat="1" x14ac:dyDescent="0.2">
      <c r="B21" s="251" t="s">
        <v>13</v>
      </c>
      <c r="C21" s="258">
        <v>0</v>
      </c>
      <c r="D21" s="258">
        <v>0</v>
      </c>
      <c r="E21" s="258">
        <v>0</v>
      </c>
      <c r="F21" s="258">
        <v>0</v>
      </c>
      <c r="G21" s="258">
        <v>0</v>
      </c>
      <c r="H21" s="258">
        <v>0</v>
      </c>
      <c r="I21" s="258">
        <v>0</v>
      </c>
      <c r="J21" s="259">
        <v>1</v>
      </c>
      <c r="K21" s="258">
        <v>0</v>
      </c>
      <c r="L21" s="258">
        <v>0</v>
      </c>
      <c r="M21" s="258">
        <v>0</v>
      </c>
      <c r="N21" s="258">
        <v>0</v>
      </c>
      <c r="O21" s="258">
        <v>0</v>
      </c>
      <c r="P21" s="258">
        <v>0</v>
      </c>
      <c r="Q21" s="258">
        <v>0</v>
      </c>
      <c r="R21" s="258">
        <v>0</v>
      </c>
      <c r="S21" s="258">
        <v>0</v>
      </c>
      <c r="T21" s="258">
        <v>0</v>
      </c>
      <c r="U21" s="258">
        <v>0</v>
      </c>
      <c r="V21" s="258">
        <v>0</v>
      </c>
      <c r="W21" s="257"/>
      <c r="X21" s="257"/>
      <c r="Y21" s="256">
        <v>1</v>
      </c>
      <c r="Z21" s="9"/>
    </row>
    <row r="22" spans="2:26" s="12" customFormat="1" ht="15.95" customHeight="1" x14ac:dyDescent="0.2">
      <c r="B22" s="253" t="s">
        <v>57</v>
      </c>
      <c r="C22" s="262">
        <v>145</v>
      </c>
      <c r="D22" s="262">
        <v>140</v>
      </c>
      <c r="E22" s="262">
        <v>367</v>
      </c>
      <c r="F22" s="262">
        <v>527</v>
      </c>
      <c r="G22" s="262">
        <v>284</v>
      </c>
      <c r="H22" s="262">
        <v>445</v>
      </c>
      <c r="I22" s="262">
        <v>531</v>
      </c>
      <c r="J22" s="262">
        <v>809</v>
      </c>
      <c r="K22" s="262">
        <v>195</v>
      </c>
      <c r="L22" s="262">
        <v>236</v>
      </c>
      <c r="M22" s="262">
        <v>177</v>
      </c>
      <c r="N22" s="262">
        <v>201</v>
      </c>
      <c r="O22" s="262">
        <v>504</v>
      </c>
      <c r="P22" s="262">
        <v>668</v>
      </c>
      <c r="Q22" s="262">
        <v>340</v>
      </c>
      <c r="R22" s="262">
        <v>390</v>
      </c>
      <c r="S22" s="262">
        <v>844</v>
      </c>
      <c r="T22" s="262">
        <v>1235</v>
      </c>
      <c r="U22" s="264">
        <v>0</v>
      </c>
      <c r="V22" s="264">
        <v>0</v>
      </c>
      <c r="W22" s="262"/>
      <c r="X22" s="262"/>
      <c r="Y22" s="263">
        <v>8038</v>
      </c>
      <c r="Z22" s="11"/>
    </row>
    <row r="23" spans="2:26" s="2" customFormat="1" x14ac:dyDescent="0.2">
      <c r="B23" s="251" t="s">
        <v>16</v>
      </c>
      <c r="C23" s="258">
        <v>0</v>
      </c>
      <c r="D23" s="258">
        <v>0</v>
      </c>
      <c r="E23" s="260">
        <v>1</v>
      </c>
      <c r="F23" s="258">
        <v>0</v>
      </c>
      <c r="G23" s="260">
        <v>47</v>
      </c>
      <c r="H23" s="260">
        <v>40</v>
      </c>
      <c r="I23" s="260">
        <v>1</v>
      </c>
      <c r="J23" s="260">
        <v>1</v>
      </c>
      <c r="K23" s="258">
        <v>0</v>
      </c>
      <c r="L23" s="260">
        <v>1</v>
      </c>
      <c r="M23" s="260">
        <v>0</v>
      </c>
      <c r="N23" s="260">
        <v>1</v>
      </c>
      <c r="O23" s="260">
        <v>1</v>
      </c>
      <c r="P23" s="260">
        <v>1</v>
      </c>
      <c r="Q23" s="260">
        <v>2</v>
      </c>
      <c r="R23" s="260">
        <v>2</v>
      </c>
      <c r="S23" s="260">
        <v>6</v>
      </c>
      <c r="T23" s="260">
        <v>3</v>
      </c>
      <c r="U23" s="258">
        <v>0</v>
      </c>
      <c r="V23" s="258">
        <v>0</v>
      </c>
      <c r="W23" s="257"/>
      <c r="X23" s="257"/>
      <c r="Y23" s="256">
        <v>107</v>
      </c>
      <c r="Z23" s="9"/>
    </row>
    <row r="24" spans="2:26" s="2" customFormat="1" x14ac:dyDescent="0.2">
      <c r="B24" s="251" t="s">
        <v>17</v>
      </c>
      <c r="C24" s="259">
        <v>12</v>
      </c>
      <c r="D24" s="259">
        <v>6</v>
      </c>
      <c r="E24" s="259">
        <v>36</v>
      </c>
      <c r="F24" s="259">
        <v>35</v>
      </c>
      <c r="G24" s="259">
        <v>19</v>
      </c>
      <c r="H24" s="259">
        <v>29</v>
      </c>
      <c r="I24" s="259">
        <v>51</v>
      </c>
      <c r="J24" s="259">
        <v>56</v>
      </c>
      <c r="K24" s="259">
        <v>9</v>
      </c>
      <c r="L24" s="259">
        <v>16</v>
      </c>
      <c r="M24" s="259">
        <v>12</v>
      </c>
      <c r="N24" s="259">
        <v>13</v>
      </c>
      <c r="O24" s="259">
        <v>38</v>
      </c>
      <c r="P24" s="259">
        <v>25</v>
      </c>
      <c r="Q24" s="259">
        <v>20</v>
      </c>
      <c r="R24" s="259">
        <v>9</v>
      </c>
      <c r="S24" s="259">
        <v>76</v>
      </c>
      <c r="T24" s="259">
        <v>72</v>
      </c>
      <c r="U24" s="258">
        <v>0</v>
      </c>
      <c r="V24" s="258">
        <v>0</v>
      </c>
      <c r="W24" s="257"/>
      <c r="X24" s="257"/>
      <c r="Y24" s="256">
        <v>534</v>
      </c>
      <c r="Z24" s="9"/>
    </row>
    <row r="25" spans="2:26" s="2" customFormat="1" x14ac:dyDescent="0.2">
      <c r="B25" s="251" t="s">
        <v>18</v>
      </c>
      <c r="C25" s="259">
        <v>44</v>
      </c>
      <c r="D25" s="259">
        <v>38</v>
      </c>
      <c r="E25" s="259">
        <v>64</v>
      </c>
      <c r="F25" s="259">
        <v>53</v>
      </c>
      <c r="G25" s="259">
        <v>85</v>
      </c>
      <c r="H25" s="259">
        <v>69</v>
      </c>
      <c r="I25" s="259">
        <v>203</v>
      </c>
      <c r="J25" s="259">
        <v>206</v>
      </c>
      <c r="K25" s="259">
        <v>36</v>
      </c>
      <c r="L25" s="259">
        <v>34</v>
      </c>
      <c r="M25" s="259">
        <v>82</v>
      </c>
      <c r="N25" s="259">
        <v>80</v>
      </c>
      <c r="O25" s="259">
        <v>139</v>
      </c>
      <c r="P25" s="259">
        <v>124</v>
      </c>
      <c r="Q25" s="259">
        <v>121</v>
      </c>
      <c r="R25" s="259">
        <v>99</v>
      </c>
      <c r="S25" s="259">
        <v>245</v>
      </c>
      <c r="T25" s="259">
        <v>295</v>
      </c>
      <c r="U25" s="258">
        <v>0</v>
      </c>
      <c r="V25" s="258">
        <v>0</v>
      </c>
      <c r="W25" s="257"/>
      <c r="X25" s="257"/>
      <c r="Y25" s="256">
        <v>2017</v>
      </c>
      <c r="Z25" s="9"/>
    </row>
    <row r="26" spans="2:26" s="2" customFormat="1" x14ac:dyDescent="0.2">
      <c r="B26" s="251" t="s">
        <v>19</v>
      </c>
      <c r="C26" s="259">
        <v>9</v>
      </c>
      <c r="D26" s="259">
        <v>14</v>
      </c>
      <c r="E26" s="259">
        <v>35</v>
      </c>
      <c r="F26" s="259">
        <v>27</v>
      </c>
      <c r="G26" s="259">
        <v>3</v>
      </c>
      <c r="H26" s="259">
        <v>12</v>
      </c>
      <c r="I26" s="259">
        <v>69</v>
      </c>
      <c r="J26" s="259">
        <v>76</v>
      </c>
      <c r="K26" s="259">
        <v>33</v>
      </c>
      <c r="L26" s="259">
        <v>35</v>
      </c>
      <c r="M26" s="259">
        <v>18</v>
      </c>
      <c r="N26" s="259">
        <v>20</v>
      </c>
      <c r="O26" s="259">
        <v>24</v>
      </c>
      <c r="P26" s="259">
        <v>27</v>
      </c>
      <c r="Q26" s="259">
        <v>21</v>
      </c>
      <c r="R26" s="259">
        <v>13</v>
      </c>
      <c r="S26" s="259">
        <v>83</v>
      </c>
      <c r="T26" s="259">
        <v>141</v>
      </c>
      <c r="U26" s="258">
        <v>0</v>
      </c>
      <c r="V26" s="258">
        <v>0</v>
      </c>
      <c r="W26" s="257"/>
      <c r="X26" s="257"/>
      <c r="Y26" s="256">
        <v>660</v>
      </c>
      <c r="Z26" s="9"/>
    </row>
    <row r="27" spans="2:26" s="2" customFormat="1" x14ac:dyDescent="0.2">
      <c r="B27" s="251" t="s">
        <v>20</v>
      </c>
      <c r="C27" s="259">
        <v>15</v>
      </c>
      <c r="D27" s="259">
        <v>29</v>
      </c>
      <c r="E27" s="259">
        <v>12</v>
      </c>
      <c r="F27" s="259">
        <v>46</v>
      </c>
      <c r="G27" s="259">
        <v>23</v>
      </c>
      <c r="H27" s="259">
        <v>81</v>
      </c>
      <c r="I27" s="259">
        <v>53</v>
      </c>
      <c r="J27" s="259">
        <v>182</v>
      </c>
      <c r="K27" s="259">
        <v>16</v>
      </c>
      <c r="L27" s="259">
        <v>55</v>
      </c>
      <c r="M27" s="259">
        <v>9</v>
      </c>
      <c r="N27" s="259">
        <v>33</v>
      </c>
      <c r="O27" s="259">
        <v>110</v>
      </c>
      <c r="P27" s="259">
        <v>208</v>
      </c>
      <c r="Q27" s="259">
        <v>84</v>
      </c>
      <c r="R27" s="259">
        <v>93</v>
      </c>
      <c r="S27" s="259">
        <v>73</v>
      </c>
      <c r="T27" s="259">
        <v>194</v>
      </c>
      <c r="U27" s="258">
        <v>0</v>
      </c>
      <c r="V27" s="258">
        <v>0</v>
      </c>
      <c r="W27" s="257"/>
      <c r="X27" s="257"/>
      <c r="Y27" s="256">
        <v>1316</v>
      </c>
      <c r="Z27" s="9"/>
    </row>
    <row r="28" spans="2:26" s="2" customFormat="1" x14ac:dyDescent="0.2">
      <c r="B28" s="251" t="s">
        <v>21</v>
      </c>
      <c r="C28" s="259">
        <v>4</v>
      </c>
      <c r="D28" s="259">
        <v>2</v>
      </c>
      <c r="E28" s="259">
        <v>8</v>
      </c>
      <c r="F28" s="259">
        <v>49</v>
      </c>
      <c r="G28" s="259">
        <v>0</v>
      </c>
      <c r="H28" s="259">
        <v>4</v>
      </c>
      <c r="I28" s="259">
        <v>9</v>
      </c>
      <c r="J28" s="259">
        <v>25</v>
      </c>
      <c r="K28" s="259">
        <v>13</v>
      </c>
      <c r="L28" s="259">
        <v>16</v>
      </c>
      <c r="M28" s="259">
        <v>0</v>
      </c>
      <c r="N28" s="259">
        <v>7</v>
      </c>
      <c r="O28" s="259">
        <v>6</v>
      </c>
      <c r="P28" s="259">
        <v>11</v>
      </c>
      <c r="Q28" s="259">
        <v>27</v>
      </c>
      <c r="R28" s="259">
        <v>47</v>
      </c>
      <c r="S28" s="259">
        <v>15</v>
      </c>
      <c r="T28" s="259">
        <v>21</v>
      </c>
      <c r="U28" s="258">
        <v>0</v>
      </c>
      <c r="V28" s="258">
        <v>0</v>
      </c>
      <c r="W28" s="257"/>
      <c r="X28" s="257"/>
      <c r="Y28" s="256">
        <v>264</v>
      </c>
      <c r="Z28" s="9"/>
    </row>
    <row r="29" spans="2:26" s="2" customFormat="1" x14ac:dyDescent="0.2">
      <c r="B29" s="251" t="s">
        <v>22</v>
      </c>
      <c r="C29" s="259">
        <v>6</v>
      </c>
      <c r="D29" s="259">
        <v>11</v>
      </c>
      <c r="E29" s="259">
        <v>4</v>
      </c>
      <c r="F29" s="259">
        <v>24</v>
      </c>
      <c r="G29" s="259">
        <v>2</v>
      </c>
      <c r="H29" s="259">
        <v>10</v>
      </c>
      <c r="I29" s="259">
        <v>7</v>
      </c>
      <c r="J29" s="259">
        <v>29</v>
      </c>
      <c r="K29" s="259">
        <v>2</v>
      </c>
      <c r="L29" s="259">
        <v>12</v>
      </c>
      <c r="M29" s="259">
        <v>2</v>
      </c>
      <c r="N29" s="259">
        <v>6</v>
      </c>
      <c r="O29" s="259">
        <v>5</v>
      </c>
      <c r="P29" s="259">
        <v>21</v>
      </c>
      <c r="Q29" s="259">
        <v>18</v>
      </c>
      <c r="R29" s="259">
        <v>50</v>
      </c>
      <c r="S29" s="259">
        <v>21</v>
      </c>
      <c r="T29" s="259">
        <v>43</v>
      </c>
      <c r="U29" s="258">
        <v>0</v>
      </c>
      <c r="V29" s="258">
        <v>0</v>
      </c>
      <c r="W29" s="257"/>
      <c r="X29" s="257"/>
      <c r="Y29" s="256">
        <v>273</v>
      </c>
      <c r="Z29" s="9"/>
    </row>
    <row r="30" spans="2:26" s="2" customFormat="1" x14ac:dyDescent="0.2">
      <c r="B30" s="251" t="s">
        <v>23</v>
      </c>
      <c r="C30" s="259">
        <v>5</v>
      </c>
      <c r="D30" s="259">
        <v>9</v>
      </c>
      <c r="E30" s="259">
        <v>5</v>
      </c>
      <c r="F30" s="259">
        <v>33</v>
      </c>
      <c r="G30" s="259">
        <v>21</v>
      </c>
      <c r="H30" s="259">
        <v>55</v>
      </c>
      <c r="I30" s="259">
        <v>16</v>
      </c>
      <c r="J30" s="259">
        <v>35</v>
      </c>
      <c r="K30" s="259">
        <v>2</v>
      </c>
      <c r="L30" s="259">
        <v>5</v>
      </c>
      <c r="M30" s="259">
        <v>4</v>
      </c>
      <c r="N30" s="259">
        <v>6</v>
      </c>
      <c r="O30" s="259">
        <v>28</v>
      </c>
      <c r="P30" s="259">
        <v>55</v>
      </c>
      <c r="Q30" s="259">
        <v>24</v>
      </c>
      <c r="R30" s="259">
        <v>40</v>
      </c>
      <c r="S30" s="259">
        <v>12</v>
      </c>
      <c r="T30" s="259">
        <v>54</v>
      </c>
      <c r="U30" s="258">
        <v>0</v>
      </c>
      <c r="V30" s="258">
        <v>0</v>
      </c>
      <c r="W30" s="257"/>
      <c r="X30" s="257"/>
      <c r="Y30" s="256">
        <v>409</v>
      </c>
      <c r="Z30" s="9"/>
    </row>
    <row r="31" spans="2:26" s="2" customFormat="1" x14ac:dyDescent="0.2">
      <c r="B31" s="251" t="s">
        <v>60</v>
      </c>
      <c r="C31" s="259">
        <v>2</v>
      </c>
      <c r="D31" s="259">
        <v>4</v>
      </c>
      <c r="E31" s="258">
        <v>0</v>
      </c>
      <c r="F31" s="258">
        <v>0</v>
      </c>
      <c r="G31" s="259">
        <v>2</v>
      </c>
      <c r="H31" s="259">
        <v>2</v>
      </c>
      <c r="I31" s="258">
        <v>0</v>
      </c>
      <c r="J31" s="258">
        <v>0</v>
      </c>
      <c r="K31" s="259">
        <v>6</v>
      </c>
      <c r="L31" s="259">
        <v>9</v>
      </c>
      <c r="M31" s="258">
        <v>0</v>
      </c>
      <c r="N31" s="258">
        <v>0</v>
      </c>
      <c r="O31" s="259">
        <v>2</v>
      </c>
      <c r="P31" s="259">
        <v>7</v>
      </c>
      <c r="Q31" s="259">
        <v>18</v>
      </c>
      <c r="R31" s="259">
        <v>33</v>
      </c>
      <c r="S31" s="259">
        <v>8</v>
      </c>
      <c r="T31" s="259">
        <v>22</v>
      </c>
      <c r="U31" s="258">
        <v>0</v>
      </c>
      <c r="V31" s="258">
        <v>0</v>
      </c>
      <c r="W31" s="257"/>
      <c r="X31" s="257"/>
      <c r="Y31" s="256">
        <v>115</v>
      </c>
      <c r="Z31" s="9"/>
    </row>
    <row r="32" spans="2:26" s="2" customFormat="1" x14ac:dyDescent="0.2">
      <c r="B32" s="251" t="s">
        <v>15</v>
      </c>
      <c r="C32" s="259">
        <v>7</v>
      </c>
      <c r="D32" s="258">
        <v>8</v>
      </c>
      <c r="E32" s="259">
        <v>68</v>
      </c>
      <c r="F32" s="258">
        <v>128</v>
      </c>
      <c r="G32" s="259">
        <v>82</v>
      </c>
      <c r="H32" s="258">
        <v>143</v>
      </c>
      <c r="I32" s="259">
        <v>48</v>
      </c>
      <c r="J32" s="258">
        <v>121</v>
      </c>
      <c r="K32" s="259">
        <v>12</v>
      </c>
      <c r="L32" s="258">
        <v>5</v>
      </c>
      <c r="M32" s="259">
        <v>15</v>
      </c>
      <c r="N32" s="258">
        <v>4</v>
      </c>
      <c r="O32" s="259">
        <v>39</v>
      </c>
      <c r="P32" s="258">
        <v>101</v>
      </c>
      <c r="Q32" s="258">
        <v>0</v>
      </c>
      <c r="R32" s="258">
        <v>0</v>
      </c>
      <c r="S32" s="259">
        <v>120</v>
      </c>
      <c r="T32" s="258">
        <v>191</v>
      </c>
      <c r="U32" s="258">
        <v>0</v>
      </c>
      <c r="V32" s="258">
        <v>0</v>
      </c>
      <c r="W32" s="257"/>
      <c r="X32" s="257"/>
      <c r="Y32" s="256">
        <v>1092</v>
      </c>
      <c r="Z32" s="9"/>
    </row>
    <row r="33" spans="2:26" s="2" customFormat="1" x14ac:dyDescent="0.2">
      <c r="B33" s="251" t="s">
        <v>124</v>
      </c>
      <c r="C33" s="258">
        <v>0</v>
      </c>
      <c r="D33" s="258">
        <v>0</v>
      </c>
      <c r="E33" s="258">
        <v>0</v>
      </c>
      <c r="F33" s="258">
        <v>0</v>
      </c>
      <c r="G33" s="258">
        <v>0</v>
      </c>
      <c r="H33" s="258">
        <v>0</v>
      </c>
      <c r="I33" s="259">
        <v>74</v>
      </c>
      <c r="J33" s="259">
        <v>78</v>
      </c>
      <c r="K33" s="258">
        <v>0</v>
      </c>
      <c r="L33" s="258">
        <v>0</v>
      </c>
      <c r="M33" s="258">
        <v>0</v>
      </c>
      <c r="N33" s="258">
        <v>0</v>
      </c>
      <c r="O33" s="259">
        <v>1</v>
      </c>
      <c r="P33" s="258">
        <v>10</v>
      </c>
      <c r="Q33" s="258">
        <v>1</v>
      </c>
      <c r="R33" s="258">
        <v>0</v>
      </c>
      <c r="S33" s="258"/>
      <c r="T33" s="258">
        <v>15</v>
      </c>
      <c r="U33" s="258">
        <v>0</v>
      </c>
      <c r="V33" s="258">
        <v>0</v>
      </c>
      <c r="W33" s="257"/>
      <c r="X33" s="257"/>
      <c r="Y33" s="256">
        <v>179</v>
      </c>
      <c r="Z33" s="9"/>
    </row>
    <row r="34" spans="2:26" s="2" customFormat="1" x14ac:dyDescent="0.2">
      <c r="B34" s="251" t="s">
        <v>13</v>
      </c>
      <c r="C34" s="258">
        <v>41</v>
      </c>
      <c r="D34" s="258">
        <v>19</v>
      </c>
      <c r="E34" s="258">
        <v>134</v>
      </c>
      <c r="F34" s="258">
        <v>132</v>
      </c>
      <c r="G34" s="258">
        <v>0</v>
      </c>
      <c r="H34" s="258">
        <v>0</v>
      </c>
      <c r="I34" s="258">
        <v>0</v>
      </c>
      <c r="J34" s="258">
        <v>0</v>
      </c>
      <c r="K34" s="258">
        <v>66</v>
      </c>
      <c r="L34" s="258">
        <v>48</v>
      </c>
      <c r="M34" s="258">
        <v>35</v>
      </c>
      <c r="N34" s="258">
        <v>31</v>
      </c>
      <c r="O34" s="258">
        <v>111</v>
      </c>
      <c r="P34" s="258">
        <v>78</v>
      </c>
      <c r="Q34" s="258">
        <v>4</v>
      </c>
      <c r="R34" s="258">
        <v>4</v>
      </c>
      <c r="S34" s="258">
        <v>185</v>
      </c>
      <c r="T34" s="258">
        <v>184</v>
      </c>
      <c r="U34" s="258">
        <v>0</v>
      </c>
      <c r="V34" s="258">
        <v>0</v>
      </c>
      <c r="W34" s="257"/>
      <c r="X34" s="257"/>
      <c r="Y34" s="256">
        <v>1072</v>
      </c>
      <c r="Z34" s="9"/>
    </row>
    <row r="35" spans="2:26" s="12" customFormat="1" ht="15.95" customHeight="1" x14ac:dyDescent="0.2">
      <c r="B35" s="253" t="s">
        <v>43</v>
      </c>
      <c r="C35" s="261">
        <v>324</v>
      </c>
      <c r="D35" s="261">
        <v>467</v>
      </c>
      <c r="E35" s="261">
        <v>609</v>
      </c>
      <c r="F35" s="261">
        <v>1036</v>
      </c>
      <c r="G35" s="261">
        <v>487</v>
      </c>
      <c r="H35" s="261">
        <v>884</v>
      </c>
      <c r="I35" s="261">
        <v>1269</v>
      </c>
      <c r="J35" s="261">
        <v>2205</v>
      </c>
      <c r="K35" s="261">
        <v>330</v>
      </c>
      <c r="L35" s="261">
        <v>509</v>
      </c>
      <c r="M35" s="261">
        <v>354</v>
      </c>
      <c r="N35" s="261">
        <v>560</v>
      </c>
      <c r="O35" s="261">
        <v>900</v>
      </c>
      <c r="P35" s="261">
        <v>1463</v>
      </c>
      <c r="Q35" s="261">
        <v>420</v>
      </c>
      <c r="R35" s="261">
        <v>549</v>
      </c>
      <c r="S35" s="261">
        <v>1552</v>
      </c>
      <c r="T35" s="261">
        <v>2568</v>
      </c>
      <c r="U35" s="262">
        <v>0</v>
      </c>
      <c r="V35" s="261">
        <v>1</v>
      </c>
      <c r="W35" s="261">
        <v>0</v>
      </c>
      <c r="X35" s="261">
        <v>0</v>
      </c>
      <c r="Y35" s="263">
        <v>16487</v>
      </c>
      <c r="Z35" s="11"/>
    </row>
    <row r="36" spans="2:26" s="2" customFormat="1" x14ac:dyDescent="0.2">
      <c r="B36" s="2" t="s">
        <v>175</v>
      </c>
      <c r="Y36" s="6"/>
      <c r="Z36" s="9"/>
    </row>
    <row r="37" spans="2:26" s="2" customFormat="1" x14ac:dyDescent="0.2">
      <c r="B37" s="2" t="s">
        <v>174</v>
      </c>
      <c r="Y37" s="6"/>
      <c r="Z37" s="9"/>
    </row>
    <row r="38" spans="2:26" s="2" customFormat="1" x14ac:dyDescent="0.2">
      <c r="B38" s="7" t="s">
        <v>58</v>
      </c>
      <c r="Y38" s="6"/>
      <c r="Z38" s="9"/>
    </row>
    <row r="39" spans="2:26" x14ac:dyDescent="0.2">
      <c r="W39" s="13"/>
      <c r="X39" s="13"/>
    </row>
    <row r="40" spans="2:26" x14ac:dyDescent="0.2">
      <c r="W40" s="13"/>
      <c r="X40" s="13"/>
    </row>
    <row r="41" spans="2:26" x14ac:dyDescent="0.2">
      <c r="W41" s="13"/>
      <c r="X41" s="13"/>
    </row>
    <row r="42" spans="2:26" x14ac:dyDescent="0.2">
      <c r="W42" s="13"/>
      <c r="X42" s="13"/>
    </row>
    <row r="43" spans="2:26" x14ac:dyDescent="0.2">
      <c r="W43" s="13"/>
      <c r="X43" s="13"/>
    </row>
  </sheetData>
  <mergeCells count="13">
    <mergeCell ref="B3:B4"/>
    <mergeCell ref="C3:D3"/>
    <mergeCell ref="E3:F3"/>
    <mergeCell ref="G3:H3"/>
    <mergeCell ref="Y3:Y4"/>
    <mergeCell ref="Q3:R3"/>
    <mergeCell ref="S3:T3"/>
    <mergeCell ref="U3:V3"/>
    <mergeCell ref="W3:X3"/>
    <mergeCell ref="I3:J3"/>
    <mergeCell ref="K3:L3"/>
    <mergeCell ref="M3:N3"/>
    <mergeCell ref="O3:P3"/>
  </mergeCells>
  <phoneticPr fontId="2" type="noConversion"/>
  <pageMargins left="0.72" right="0.68" top="1.214375" bottom="0.46" header="0" footer="0"/>
  <pageSetup paperSize="9" scale="87" orientation="landscape" horizontalDpi="300" r:id="rId1"/>
  <headerFooter alignWithMargins="0">
    <oddHeader>&amp;L
&amp;G</oddHeader>
    <oddFooter>&amp;L&amp;8&amp;G
Estructura de la enseñanza universitaria en Andalucía Curso 2015-2016&amp;R&amp;8
Capítulo III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U73"/>
  <sheetViews>
    <sheetView showGridLines="0" zoomScaleNormal="100" zoomScaleSheetLayoutView="100" workbookViewId="0"/>
  </sheetViews>
  <sheetFormatPr baseColWidth="10" defaultRowHeight="12.75" x14ac:dyDescent="0.2"/>
  <cols>
    <col min="1" max="1" width="1.7109375" style="1" customWidth="1"/>
    <col min="2" max="10" width="11.42578125" style="1" customWidth="1"/>
    <col min="11" max="11" width="9.7109375" style="1" customWidth="1"/>
    <col min="12" max="12" width="5.5703125" style="1" customWidth="1"/>
    <col min="13" max="14" width="11.42578125" style="1" customWidth="1"/>
    <col min="15" max="15" width="17.7109375" style="1" customWidth="1"/>
    <col min="16" max="16" width="19.28515625" style="1" customWidth="1"/>
    <col min="17" max="17" width="23.5703125" style="1" customWidth="1"/>
    <col min="18" max="18" width="26.140625" style="1" customWidth="1"/>
    <col min="19" max="16384" width="11.42578125" style="1"/>
  </cols>
  <sheetData>
    <row r="1" spans="2:21" ht="33" customHeight="1" x14ac:dyDescent="0.2">
      <c r="B1" s="229" t="s">
        <v>169</v>
      </c>
      <c r="C1" s="212"/>
      <c r="D1" s="212"/>
      <c r="E1" s="212"/>
      <c r="F1" s="212"/>
      <c r="G1" s="212"/>
      <c r="H1" s="212"/>
      <c r="I1" s="212"/>
      <c r="J1" s="212"/>
      <c r="K1" s="212"/>
      <c r="L1" s="18"/>
      <c r="M1" s="18"/>
      <c r="N1" s="202"/>
      <c r="O1" s="202"/>
      <c r="P1" s="202"/>
      <c r="Q1" s="202"/>
      <c r="R1" s="202"/>
      <c r="S1" s="202"/>
      <c r="T1" s="202"/>
      <c r="U1" s="202"/>
    </row>
    <row r="2" spans="2:21" ht="19.899999999999999" customHeight="1" x14ac:dyDescent="0.2">
      <c r="M2" s="202"/>
      <c r="N2" s="202"/>
      <c r="O2" s="202"/>
      <c r="P2" s="202"/>
      <c r="Q2" s="202"/>
      <c r="R2" s="202"/>
      <c r="S2" s="202"/>
      <c r="T2" s="202"/>
      <c r="U2" s="202"/>
    </row>
    <row r="3" spans="2:21" x14ac:dyDescent="0.2">
      <c r="M3" s="202"/>
      <c r="N3" s="202"/>
      <c r="O3" s="202"/>
      <c r="P3" s="202"/>
      <c r="Q3" s="202"/>
      <c r="R3" s="202"/>
      <c r="S3" s="202"/>
      <c r="T3" s="202"/>
      <c r="U3" s="202"/>
    </row>
    <row r="4" spans="2:21" x14ac:dyDescent="0.2">
      <c r="M4" s="202"/>
      <c r="N4" s="202"/>
      <c r="O4" s="202"/>
      <c r="P4" s="202"/>
      <c r="Q4" s="202"/>
      <c r="R4" s="202"/>
      <c r="S4" s="202"/>
      <c r="T4" s="202"/>
      <c r="U4" s="202"/>
    </row>
    <row r="5" spans="2:21" x14ac:dyDescent="0.2">
      <c r="M5" s="202"/>
      <c r="N5" s="202"/>
      <c r="O5" s="202"/>
      <c r="P5" s="202"/>
      <c r="Q5" s="202"/>
      <c r="R5" s="202"/>
      <c r="S5" s="202"/>
      <c r="T5" s="202"/>
      <c r="U5" s="202"/>
    </row>
    <row r="6" spans="2:21" x14ac:dyDescent="0.2">
      <c r="M6" s="202"/>
      <c r="N6" s="202"/>
      <c r="O6" s="202"/>
      <c r="P6" s="202"/>
      <c r="Q6" s="202"/>
      <c r="R6" s="202"/>
      <c r="S6" s="202"/>
      <c r="T6" s="202"/>
      <c r="U6" s="202"/>
    </row>
    <row r="7" spans="2:21" x14ac:dyDescent="0.2">
      <c r="M7" s="202"/>
      <c r="N7" s="202"/>
      <c r="O7" s="202"/>
      <c r="P7" s="202"/>
      <c r="Q7" s="202"/>
      <c r="R7" s="202"/>
      <c r="S7" s="202"/>
      <c r="T7" s="202"/>
      <c r="U7" s="202"/>
    </row>
    <row r="8" spans="2:21" x14ac:dyDescent="0.2">
      <c r="M8" s="202"/>
      <c r="N8" s="202"/>
      <c r="O8" s="202"/>
      <c r="P8" s="202"/>
      <c r="Q8" s="202"/>
      <c r="R8" s="202"/>
      <c r="S8" s="202"/>
      <c r="T8" s="202"/>
      <c r="U8" s="202"/>
    </row>
    <row r="9" spans="2:21" x14ac:dyDescent="0.2">
      <c r="M9" s="202"/>
      <c r="N9" s="202"/>
      <c r="O9" s="202"/>
      <c r="P9" s="202"/>
      <c r="Q9" s="202"/>
      <c r="R9" s="202"/>
      <c r="S9" s="202"/>
      <c r="T9" s="202"/>
      <c r="U9" s="202"/>
    </row>
    <row r="10" spans="2:21" x14ac:dyDescent="0.2">
      <c r="M10" s="202"/>
      <c r="N10" s="202"/>
      <c r="O10" s="202"/>
      <c r="P10" s="202"/>
      <c r="Q10" s="202"/>
      <c r="R10" s="202"/>
      <c r="S10" s="202"/>
      <c r="T10" s="202"/>
      <c r="U10" s="202"/>
    </row>
    <row r="11" spans="2:21" x14ac:dyDescent="0.2">
      <c r="M11" s="202"/>
      <c r="N11" s="202"/>
      <c r="O11" s="202"/>
      <c r="P11" s="202"/>
      <c r="Q11" s="202"/>
      <c r="R11" s="202"/>
      <c r="S11" s="202"/>
      <c r="T11" s="202"/>
      <c r="U11" s="202"/>
    </row>
    <row r="12" spans="2:21" x14ac:dyDescent="0.2">
      <c r="M12" s="202"/>
      <c r="N12" s="202"/>
      <c r="O12" s="202"/>
      <c r="P12" s="202"/>
      <c r="Q12" s="202"/>
      <c r="R12" s="202"/>
      <c r="S12" s="202"/>
      <c r="T12" s="202"/>
      <c r="U12" s="202"/>
    </row>
    <row r="13" spans="2:21" x14ac:dyDescent="0.2">
      <c r="M13" s="202"/>
      <c r="N13" s="202"/>
      <c r="O13" s="202"/>
      <c r="P13" s="202"/>
      <c r="Q13" s="202"/>
      <c r="R13" s="202"/>
      <c r="S13" s="202"/>
      <c r="T13" s="202"/>
      <c r="U13" s="202"/>
    </row>
    <row r="14" spans="2:21" x14ac:dyDescent="0.2">
      <c r="M14" s="202"/>
      <c r="N14" s="202"/>
      <c r="O14" s="202"/>
      <c r="P14" s="202"/>
      <c r="Q14" s="202"/>
      <c r="R14" s="202"/>
      <c r="S14" s="202"/>
      <c r="T14" s="202"/>
      <c r="U14" s="202"/>
    </row>
    <row r="15" spans="2:21" x14ac:dyDescent="0.2">
      <c r="M15" s="202"/>
      <c r="N15" s="202"/>
      <c r="O15" s="202"/>
      <c r="P15" s="202"/>
      <c r="Q15" s="202"/>
      <c r="R15" s="202"/>
      <c r="S15" s="202"/>
      <c r="T15" s="202"/>
      <c r="U15" s="202"/>
    </row>
    <row r="16" spans="2:21" x14ac:dyDescent="0.2">
      <c r="M16" s="202"/>
      <c r="N16" s="202"/>
      <c r="O16" s="202"/>
      <c r="P16" s="202"/>
      <c r="Q16" s="202"/>
      <c r="R16" s="202"/>
      <c r="S16" s="202"/>
      <c r="T16" s="202"/>
      <c r="U16" s="202"/>
    </row>
    <row r="17" spans="2:21" x14ac:dyDescent="0.2">
      <c r="M17" s="202"/>
      <c r="N17" s="202"/>
      <c r="O17" s="202"/>
      <c r="P17" s="202"/>
      <c r="Q17" s="202"/>
      <c r="R17" s="202"/>
      <c r="S17" s="202"/>
      <c r="T17" s="202"/>
      <c r="U17" s="202"/>
    </row>
    <row r="18" spans="2:21" x14ac:dyDescent="0.2">
      <c r="M18" s="202"/>
      <c r="N18" s="202"/>
      <c r="O18" s="202"/>
      <c r="P18" s="202"/>
      <c r="Q18" s="202"/>
      <c r="R18" s="202"/>
      <c r="S18" s="202"/>
      <c r="T18" s="202"/>
      <c r="U18" s="202"/>
    </row>
    <row r="19" spans="2:21" x14ac:dyDescent="0.2">
      <c r="M19" s="202"/>
      <c r="N19" s="202"/>
      <c r="O19" s="202"/>
      <c r="P19" s="202"/>
      <c r="Q19" s="202"/>
      <c r="R19" s="202"/>
      <c r="S19" s="202"/>
      <c r="T19" s="202"/>
      <c r="U19" s="202"/>
    </row>
    <row r="20" spans="2:21" x14ac:dyDescent="0.2">
      <c r="M20" s="202"/>
      <c r="N20" s="202"/>
      <c r="O20" s="202"/>
      <c r="P20" s="202"/>
      <c r="Q20" s="202"/>
      <c r="R20" s="202"/>
      <c r="S20" s="202"/>
      <c r="T20" s="202"/>
      <c r="U20" s="202"/>
    </row>
    <row r="21" spans="2:21" x14ac:dyDescent="0.2">
      <c r="M21" s="202"/>
      <c r="N21" s="202"/>
      <c r="O21" s="202"/>
      <c r="P21" s="202"/>
      <c r="Q21" s="202"/>
      <c r="R21" s="202"/>
      <c r="S21" s="202"/>
      <c r="T21" s="202"/>
      <c r="U21" s="202"/>
    </row>
    <row r="22" spans="2:21" x14ac:dyDescent="0.2">
      <c r="M22" s="202"/>
      <c r="N22" s="202"/>
      <c r="O22" s="202"/>
      <c r="P22" s="202"/>
      <c r="Q22" s="202"/>
      <c r="R22" s="202"/>
      <c r="S22" s="202"/>
      <c r="T22" s="202"/>
      <c r="U22" s="202"/>
    </row>
    <row r="23" spans="2:21" x14ac:dyDescent="0.2">
      <c r="M23" s="202"/>
      <c r="N23" s="202"/>
      <c r="O23" s="202"/>
      <c r="P23" s="202"/>
      <c r="Q23" s="202"/>
      <c r="R23" s="202"/>
      <c r="S23" s="202"/>
      <c r="T23" s="202"/>
      <c r="U23" s="202"/>
    </row>
    <row r="24" spans="2:21" x14ac:dyDescent="0.2">
      <c r="M24" s="202"/>
      <c r="N24" s="202"/>
      <c r="O24" s="202"/>
      <c r="P24" s="202"/>
      <c r="Q24" s="202"/>
      <c r="R24" s="202"/>
      <c r="S24" s="202"/>
      <c r="T24" s="202"/>
      <c r="U24" s="202"/>
    </row>
    <row r="25" spans="2:21" x14ac:dyDescent="0.2">
      <c r="M25" s="202"/>
      <c r="N25" s="202"/>
      <c r="O25" s="202"/>
      <c r="P25" s="202"/>
      <c r="Q25" s="202"/>
      <c r="R25" s="202"/>
      <c r="S25" s="202"/>
      <c r="T25" s="202"/>
      <c r="U25" s="202"/>
    </row>
    <row r="26" spans="2:21" x14ac:dyDescent="0.2">
      <c r="M26" s="202"/>
      <c r="N26" s="202"/>
      <c r="O26" s="202"/>
      <c r="P26" s="202"/>
      <c r="Q26" s="202"/>
      <c r="R26" s="202"/>
      <c r="S26" s="202"/>
      <c r="T26" s="202"/>
      <c r="U26" s="202"/>
    </row>
    <row r="27" spans="2:21" x14ac:dyDescent="0.2">
      <c r="M27" s="202"/>
      <c r="N27" s="202"/>
      <c r="O27" s="202"/>
      <c r="P27" s="202"/>
      <c r="Q27" s="202"/>
      <c r="R27" s="202"/>
      <c r="S27" s="202"/>
      <c r="T27" s="202"/>
      <c r="U27" s="202"/>
    </row>
    <row r="28" spans="2:21" x14ac:dyDescent="0.2">
      <c r="B28" s="2" t="s">
        <v>175</v>
      </c>
      <c r="M28" s="202"/>
      <c r="N28" s="202"/>
      <c r="O28" s="202"/>
      <c r="P28" s="202"/>
      <c r="Q28" s="202"/>
      <c r="R28" s="202"/>
      <c r="S28" s="202"/>
      <c r="T28" s="202"/>
      <c r="U28" s="202"/>
    </row>
    <row r="29" spans="2:21" x14ac:dyDescent="0.2">
      <c r="B29" s="2" t="s">
        <v>174</v>
      </c>
      <c r="M29" s="202"/>
      <c r="N29" s="202"/>
      <c r="O29" s="202"/>
      <c r="P29" s="202"/>
      <c r="Q29" s="202"/>
      <c r="R29" s="202"/>
      <c r="S29" s="202"/>
      <c r="T29" s="202"/>
      <c r="U29" s="202"/>
    </row>
    <row r="30" spans="2:21" x14ac:dyDescent="0.2">
      <c r="B30" s="7" t="s">
        <v>176</v>
      </c>
      <c r="M30" s="202"/>
      <c r="N30" s="202"/>
      <c r="O30" s="202"/>
      <c r="P30" s="202"/>
      <c r="Q30" s="202"/>
      <c r="R30" s="202"/>
      <c r="S30" s="202"/>
      <c r="T30" s="202"/>
      <c r="U30" s="202"/>
    </row>
    <row r="31" spans="2:21" x14ac:dyDescent="0.2">
      <c r="M31" s="202"/>
      <c r="N31" s="202"/>
      <c r="O31" s="202"/>
      <c r="P31" s="202"/>
      <c r="Q31" s="202"/>
      <c r="R31" s="202"/>
      <c r="S31" s="202"/>
      <c r="T31" s="202"/>
      <c r="U31" s="202"/>
    </row>
    <row r="32" spans="2:21" x14ac:dyDescent="0.2">
      <c r="M32" s="202"/>
      <c r="N32" s="202"/>
      <c r="O32" s="202"/>
      <c r="P32" s="202"/>
      <c r="Q32" s="202"/>
      <c r="R32" s="202"/>
      <c r="S32" s="202"/>
      <c r="T32" s="202"/>
      <c r="U32" s="202"/>
    </row>
    <row r="33" spans="13:21" x14ac:dyDescent="0.2">
      <c r="M33" s="202"/>
      <c r="N33" s="202"/>
      <c r="O33" s="202"/>
      <c r="P33" s="202"/>
      <c r="Q33" s="202"/>
      <c r="R33" s="202"/>
      <c r="S33" s="202"/>
      <c r="T33" s="202"/>
      <c r="U33" s="202"/>
    </row>
    <row r="34" spans="13:21" x14ac:dyDescent="0.2">
      <c r="M34" s="202"/>
      <c r="N34" s="202"/>
      <c r="O34" s="202"/>
      <c r="P34" s="202"/>
      <c r="Q34" s="202"/>
      <c r="R34" s="202"/>
      <c r="S34" s="202"/>
      <c r="T34" s="202"/>
      <c r="U34" s="202"/>
    </row>
    <row r="35" spans="13:21" x14ac:dyDescent="0.2">
      <c r="M35" s="202"/>
      <c r="N35" s="202"/>
      <c r="O35" s="202"/>
      <c r="P35" s="202"/>
      <c r="Q35" s="202"/>
      <c r="R35" s="202"/>
      <c r="S35" s="202"/>
      <c r="T35" s="202"/>
      <c r="U35" s="202"/>
    </row>
    <row r="36" spans="13:21" x14ac:dyDescent="0.2">
      <c r="M36" s="202"/>
      <c r="N36" s="202"/>
      <c r="O36" s="202"/>
      <c r="P36" s="202"/>
      <c r="Q36" s="202"/>
      <c r="R36" s="202"/>
      <c r="S36" s="202"/>
      <c r="T36" s="202"/>
      <c r="U36" s="202"/>
    </row>
    <row r="37" spans="13:21" x14ac:dyDescent="0.2">
      <c r="M37" s="202"/>
      <c r="N37" s="202"/>
      <c r="O37" s="202"/>
      <c r="P37" s="202"/>
      <c r="Q37" s="202"/>
      <c r="R37" s="202"/>
      <c r="S37" s="202"/>
      <c r="T37" s="202"/>
      <c r="U37" s="202"/>
    </row>
    <row r="38" spans="13:21" x14ac:dyDescent="0.2">
      <c r="M38" s="202"/>
      <c r="N38" s="202"/>
      <c r="O38" s="202"/>
      <c r="P38" s="202"/>
      <c r="Q38" s="202"/>
      <c r="R38" s="202"/>
      <c r="S38" s="202"/>
      <c r="T38" s="202"/>
      <c r="U38" s="202"/>
    </row>
    <row r="39" spans="13:21" x14ac:dyDescent="0.2">
      <c r="M39" s="202"/>
      <c r="N39" s="202"/>
      <c r="O39" s="202"/>
      <c r="P39" s="202"/>
      <c r="Q39" s="202"/>
      <c r="R39" s="202"/>
      <c r="S39" s="202"/>
      <c r="T39" s="202"/>
      <c r="U39" s="202"/>
    </row>
    <row r="40" spans="13:21" x14ac:dyDescent="0.2">
      <c r="M40" s="202"/>
      <c r="N40" s="202"/>
      <c r="O40" s="202"/>
      <c r="P40" s="202"/>
      <c r="Q40" s="202"/>
      <c r="R40" s="202"/>
      <c r="S40" s="202"/>
      <c r="T40" s="202"/>
      <c r="U40" s="202"/>
    </row>
    <row r="41" spans="13:21" x14ac:dyDescent="0.2">
      <c r="M41" s="202"/>
      <c r="N41" s="202"/>
      <c r="O41" s="202"/>
      <c r="P41" s="202"/>
      <c r="Q41" s="202"/>
      <c r="R41" s="202"/>
      <c r="S41" s="202"/>
      <c r="T41" s="202"/>
      <c r="U41" s="202"/>
    </row>
    <row r="42" spans="13:21" x14ac:dyDescent="0.2">
      <c r="M42" s="202"/>
      <c r="N42" s="202"/>
      <c r="O42" s="202"/>
      <c r="P42" s="202"/>
      <c r="Q42" s="202"/>
      <c r="R42" s="202"/>
      <c r="S42" s="202"/>
      <c r="T42" s="202"/>
      <c r="U42" s="202"/>
    </row>
    <row r="43" spans="13:21" x14ac:dyDescent="0.2">
      <c r="N43" s="202"/>
      <c r="O43" s="202"/>
      <c r="P43" s="202"/>
      <c r="Q43" s="202"/>
      <c r="R43" s="202"/>
      <c r="S43" s="202"/>
      <c r="T43" s="202"/>
    </row>
    <row r="44" spans="13:21" x14ac:dyDescent="0.2">
      <c r="N44" s="202"/>
      <c r="O44" s="202"/>
      <c r="P44" s="202"/>
      <c r="Q44" s="202"/>
      <c r="R44" s="202"/>
      <c r="S44" s="202"/>
      <c r="T44" s="202"/>
    </row>
    <row r="45" spans="13:21" x14ac:dyDescent="0.2">
      <c r="N45" s="202"/>
      <c r="O45" s="202"/>
      <c r="P45" s="202"/>
      <c r="Q45" s="202"/>
      <c r="R45" s="202"/>
      <c r="S45" s="202"/>
      <c r="T45" s="202"/>
    </row>
    <row r="46" spans="13:21" x14ac:dyDescent="0.2">
      <c r="N46" s="202"/>
      <c r="O46" s="202"/>
      <c r="P46" s="202"/>
      <c r="Q46" s="202"/>
      <c r="R46" s="202"/>
      <c r="S46" s="202"/>
      <c r="T46" s="202"/>
    </row>
    <row r="47" spans="13:21" x14ac:dyDescent="0.2">
      <c r="N47" s="202"/>
      <c r="O47" s="202"/>
      <c r="P47" s="202"/>
      <c r="Q47" s="202"/>
      <c r="R47" s="202"/>
      <c r="S47" s="202"/>
      <c r="T47" s="202"/>
    </row>
    <row r="48" spans="13:21" x14ac:dyDescent="0.2">
      <c r="N48" s="202"/>
      <c r="O48" s="202"/>
      <c r="P48" s="202"/>
      <c r="Q48" s="202"/>
      <c r="R48" s="202"/>
      <c r="S48" s="202"/>
      <c r="T48" s="202"/>
    </row>
    <row r="49" spans="14:20" x14ac:dyDescent="0.2">
      <c r="N49" s="202"/>
      <c r="O49" s="202"/>
      <c r="P49" s="202"/>
      <c r="Q49" s="202"/>
      <c r="R49" s="202"/>
      <c r="S49" s="202"/>
      <c r="T49" s="202"/>
    </row>
    <row r="50" spans="14:20" x14ac:dyDescent="0.2">
      <c r="N50" s="202"/>
      <c r="O50" s="202"/>
      <c r="P50" s="202"/>
      <c r="Q50" s="202"/>
      <c r="R50" s="202"/>
      <c r="S50" s="202"/>
      <c r="T50" s="202"/>
    </row>
    <row r="51" spans="14:20" x14ac:dyDescent="0.2">
      <c r="N51" s="202"/>
      <c r="O51" s="202"/>
      <c r="P51" s="202"/>
      <c r="Q51" s="202"/>
      <c r="R51" s="202"/>
      <c r="S51" s="202"/>
      <c r="T51" s="202"/>
    </row>
    <row r="52" spans="14:20" x14ac:dyDescent="0.2">
      <c r="N52" s="202"/>
      <c r="O52" s="202"/>
      <c r="P52" s="202"/>
      <c r="Q52" s="202"/>
      <c r="R52" s="202"/>
      <c r="S52" s="202"/>
      <c r="T52" s="202"/>
    </row>
    <row r="53" spans="14:20" x14ac:dyDescent="0.2">
      <c r="N53" s="202"/>
      <c r="O53" s="202"/>
      <c r="P53" s="202"/>
      <c r="Q53" s="202"/>
      <c r="R53" s="202"/>
      <c r="S53" s="202"/>
      <c r="T53" s="202"/>
    </row>
    <row r="54" spans="14:20" x14ac:dyDescent="0.2">
      <c r="N54" s="202"/>
      <c r="O54" s="202"/>
      <c r="P54" s="202"/>
      <c r="Q54" s="202"/>
      <c r="R54" s="202"/>
      <c r="S54" s="202"/>
      <c r="T54" s="202"/>
    </row>
    <row r="55" spans="14:20" x14ac:dyDescent="0.2">
      <c r="N55" s="202"/>
      <c r="O55" s="202"/>
      <c r="P55" s="202"/>
      <c r="Q55" s="202"/>
      <c r="R55" s="202"/>
      <c r="S55" s="202"/>
      <c r="T55" s="202"/>
    </row>
    <row r="56" spans="14:20" x14ac:dyDescent="0.2">
      <c r="N56" s="202"/>
      <c r="O56" s="202"/>
      <c r="P56" s="202"/>
      <c r="Q56" s="202"/>
      <c r="R56" s="202"/>
      <c r="S56" s="202"/>
      <c r="T56" s="202"/>
    </row>
    <row r="57" spans="14:20" x14ac:dyDescent="0.2">
      <c r="N57" s="202"/>
      <c r="O57" s="202"/>
      <c r="P57" s="202"/>
      <c r="Q57" s="202"/>
      <c r="R57" s="202"/>
      <c r="S57" s="202"/>
      <c r="T57" s="202"/>
    </row>
    <row r="58" spans="14:20" x14ac:dyDescent="0.2">
      <c r="N58" s="202"/>
      <c r="O58" s="202"/>
      <c r="P58" s="202"/>
      <c r="Q58" s="202"/>
      <c r="R58" s="202"/>
      <c r="S58" s="202"/>
      <c r="T58" s="202"/>
    </row>
    <row r="59" spans="14:20" x14ac:dyDescent="0.2">
      <c r="N59" s="202"/>
      <c r="O59" s="202"/>
      <c r="P59" s="202"/>
      <c r="Q59" s="202"/>
      <c r="R59" s="202"/>
      <c r="S59" s="202"/>
      <c r="T59" s="202"/>
    </row>
    <row r="60" spans="14:20" x14ac:dyDescent="0.2">
      <c r="N60" s="202"/>
      <c r="O60" s="202"/>
      <c r="P60" s="202"/>
      <c r="Q60" s="202"/>
      <c r="R60" s="202"/>
      <c r="S60" s="202"/>
      <c r="T60" s="202"/>
    </row>
    <row r="61" spans="14:20" x14ac:dyDescent="0.2">
      <c r="N61" s="202"/>
      <c r="O61" s="202"/>
      <c r="P61" s="202"/>
      <c r="Q61" s="202"/>
      <c r="R61" s="202"/>
      <c r="S61" s="202"/>
      <c r="T61" s="202"/>
    </row>
    <row r="62" spans="14:20" x14ac:dyDescent="0.2">
      <c r="N62" s="202"/>
      <c r="O62" s="202"/>
      <c r="P62" s="202"/>
      <c r="Q62" s="202"/>
      <c r="R62" s="202"/>
      <c r="S62" s="202"/>
      <c r="T62" s="202"/>
    </row>
    <row r="63" spans="14:20" x14ac:dyDescent="0.2">
      <c r="N63" s="202"/>
      <c r="O63" s="202"/>
      <c r="P63" s="202"/>
      <c r="Q63" s="202"/>
      <c r="R63" s="202"/>
      <c r="S63" s="202"/>
      <c r="T63" s="202"/>
    </row>
    <row r="64" spans="14:20" x14ac:dyDescent="0.2">
      <c r="N64" s="202"/>
      <c r="O64" s="202"/>
      <c r="P64" s="202"/>
      <c r="Q64" s="202"/>
      <c r="R64" s="202"/>
      <c r="S64" s="202"/>
      <c r="T64" s="202"/>
    </row>
    <row r="65" spans="14:20" x14ac:dyDescent="0.2">
      <c r="N65" s="202"/>
      <c r="O65" s="202"/>
      <c r="P65" s="202"/>
      <c r="Q65" s="202"/>
      <c r="R65" s="202"/>
      <c r="S65" s="202"/>
      <c r="T65" s="202"/>
    </row>
    <row r="66" spans="14:20" x14ac:dyDescent="0.2">
      <c r="N66" s="202"/>
      <c r="O66" s="202"/>
      <c r="P66" s="202"/>
      <c r="Q66" s="202"/>
      <c r="R66" s="202"/>
      <c r="S66" s="202"/>
      <c r="T66" s="202"/>
    </row>
    <row r="67" spans="14:20" x14ac:dyDescent="0.2">
      <c r="N67" s="202"/>
      <c r="O67" s="202"/>
      <c r="P67" s="202"/>
      <c r="Q67" s="202"/>
      <c r="R67" s="202"/>
      <c r="S67" s="202"/>
      <c r="T67" s="202"/>
    </row>
    <row r="68" spans="14:20" x14ac:dyDescent="0.2">
      <c r="N68" s="202"/>
      <c r="O68" s="202"/>
      <c r="P68" s="202"/>
      <c r="Q68" s="202"/>
      <c r="R68" s="202"/>
      <c r="S68" s="202"/>
      <c r="T68" s="202"/>
    </row>
    <row r="69" spans="14:20" x14ac:dyDescent="0.2">
      <c r="N69" s="202"/>
      <c r="O69" s="202"/>
      <c r="P69" s="202"/>
      <c r="Q69" s="202"/>
      <c r="R69" s="202"/>
      <c r="S69" s="202"/>
      <c r="T69" s="202"/>
    </row>
    <row r="70" spans="14:20" x14ac:dyDescent="0.2">
      <c r="N70" s="202"/>
      <c r="O70" s="202"/>
      <c r="P70" s="202"/>
      <c r="Q70" s="202"/>
      <c r="R70" s="202"/>
      <c r="S70" s="202"/>
      <c r="T70" s="202"/>
    </row>
    <row r="71" spans="14:20" x14ac:dyDescent="0.2">
      <c r="N71" s="202"/>
      <c r="O71" s="202"/>
      <c r="P71" s="202"/>
      <c r="Q71" s="202"/>
      <c r="R71" s="202"/>
      <c r="S71" s="202"/>
      <c r="T71" s="202"/>
    </row>
    <row r="72" spans="14:20" x14ac:dyDescent="0.2">
      <c r="N72" s="202"/>
      <c r="O72" s="202"/>
      <c r="P72" s="202"/>
      <c r="Q72" s="202"/>
      <c r="R72" s="202"/>
      <c r="S72" s="202"/>
      <c r="T72" s="202"/>
    </row>
    <row r="73" spans="14:20" x14ac:dyDescent="0.2">
      <c r="N73" s="202"/>
      <c r="O73" s="202"/>
      <c r="P73" s="202"/>
      <c r="Q73" s="202"/>
      <c r="R73" s="202"/>
      <c r="S73" s="202"/>
    </row>
  </sheetData>
  <phoneticPr fontId="2" type="noConversion"/>
  <pageMargins left="0.74803149606299213" right="0.70866141732283472" top="1.3958333333333333" bottom="0.98425196850393704" header="0" footer="0"/>
  <pageSetup paperSize="9" orientation="landscape" horizontalDpi="300" r:id="rId1"/>
  <headerFooter alignWithMargins="0">
    <oddHeader>&amp;L
&amp;G</oddHeader>
    <oddFooter>&amp;L&amp;8&amp;G
Estructura de la enseñanza universitaria en Andalucía Curso 2015-2016&amp;R&amp;8
Capítulo III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J18"/>
  <sheetViews>
    <sheetView showGridLines="0" zoomScaleNormal="100" zoomScaleSheetLayoutView="100" workbookViewId="0"/>
  </sheetViews>
  <sheetFormatPr baseColWidth="10" defaultRowHeight="12.75" x14ac:dyDescent="0.2"/>
  <cols>
    <col min="1" max="1" width="1.7109375" style="1" customWidth="1"/>
    <col min="2" max="2" width="26.85546875" style="1" customWidth="1"/>
    <col min="3" max="8" width="12.85546875" style="1" customWidth="1"/>
    <col min="9" max="9" width="11.42578125" style="1" customWidth="1"/>
    <col min="10" max="10" width="14.5703125" style="1" customWidth="1"/>
    <col min="11" max="12" width="11.42578125" style="1" customWidth="1"/>
    <col min="13" max="13" width="36.42578125" style="1" customWidth="1"/>
    <col min="14" max="14" width="14.5703125" style="1" customWidth="1"/>
    <col min="15" max="15" width="15.140625" style="1" customWidth="1"/>
    <col min="16" max="16384" width="11.42578125" style="1"/>
  </cols>
  <sheetData>
    <row r="1" spans="2:10" s="16" customFormat="1" ht="33" customHeight="1" x14ac:dyDescent="0.2">
      <c r="B1" s="229" t="s">
        <v>170</v>
      </c>
      <c r="C1" s="18"/>
      <c r="D1" s="18"/>
      <c r="E1" s="18"/>
      <c r="F1" s="18"/>
      <c r="G1" s="18"/>
      <c r="H1" s="18"/>
      <c r="I1" s="18"/>
      <c r="J1" s="18"/>
    </row>
    <row r="2" spans="2:10" s="16" customFormat="1" ht="19.899999999999999" customHeight="1" x14ac:dyDescent="0.2">
      <c r="B2" s="18"/>
      <c r="C2" s="18"/>
      <c r="D2" s="18"/>
      <c r="E2" s="18"/>
      <c r="F2" s="18"/>
      <c r="G2" s="18"/>
      <c r="H2" s="18"/>
      <c r="I2" s="18"/>
      <c r="J2" s="18"/>
    </row>
    <row r="3" spans="2:10" s="225" customFormat="1" ht="22.9" customHeight="1" x14ac:dyDescent="0.2">
      <c r="B3" s="310"/>
      <c r="C3" s="312" t="s">
        <v>52</v>
      </c>
      <c r="D3" s="312"/>
      <c r="E3" s="312" t="s">
        <v>53</v>
      </c>
      <c r="F3" s="312"/>
      <c r="G3" s="312" t="s">
        <v>54</v>
      </c>
      <c r="H3" s="313"/>
    </row>
    <row r="4" spans="2:10" s="225" customFormat="1" ht="22.9" customHeight="1" x14ac:dyDescent="0.2">
      <c r="B4" s="311"/>
      <c r="C4" s="242" t="s">
        <v>50</v>
      </c>
      <c r="D4" s="242" t="s">
        <v>51</v>
      </c>
      <c r="E4" s="242" t="s">
        <v>50</v>
      </c>
      <c r="F4" s="242" t="s">
        <v>51</v>
      </c>
      <c r="G4" s="242" t="s">
        <v>50</v>
      </c>
      <c r="H4" s="243" t="s">
        <v>51</v>
      </c>
    </row>
    <row r="5" spans="2:10" s="226" customFormat="1" ht="22.9" customHeight="1" x14ac:dyDescent="0.2">
      <c r="B5" s="244" t="s">
        <v>1</v>
      </c>
      <c r="C5" s="245">
        <v>232</v>
      </c>
      <c r="D5" s="245">
        <v>223</v>
      </c>
      <c r="E5" s="245">
        <v>5</v>
      </c>
      <c r="F5" s="245">
        <v>8</v>
      </c>
      <c r="G5" s="246">
        <v>0</v>
      </c>
      <c r="H5" s="246">
        <v>0</v>
      </c>
    </row>
    <row r="6" spans="2:10" s="226" customFormat="1" ht="22.9" customHeight="1" x14ac:dyDescent="0.2">
      <c r="B6" s="244" t="s">
        <v>2</v>
      </c>
      <c r="C6" s="245">
        <v>271</v>
      </c>
      <c r="D6" s="245">
        <v>133</v>
      </c>
      <c r="E6" s="245">
        <v>92</v>
      </c>
      <c r="F6" s="245">
        <v>142</v>
      </c>
      <c r="G6" s="245">
        <v>41</v>
      </c>
      <c r="H6" s="245">
        <v>31</v>
      </c>
    </row>
    <row r="7" spans="2:10" s="226" customFormat="1" ht="22.9" customHeight="1" x14ac:dyDescent="0.2">
      <c r="B7" s="244" t="s">
        <v>3</v>
      </c>
      <c r="C7" s="245">
        <v>249</v>
      </c>
      <c r="D7" s="245">
        <v>136</v>
      </c>
      <c r="E7" s="245">
        <v>134</v>
      </c>
      <c r="F7" s="245">
        <v>172</v>
      </c>
      <c r="G7" s="245">
        <v>26</v>
      </c>
      <c r="H7" s="245">
        <v>16</v>
      </c>
    </row>
    <row r="8" spans="2:10" s="226" customFormat="1" ht="22.9" customHeight="1" x14ac:dyDescent="0.2">
      <c r="B8" s="244" t="s">
        <v>4</v>
      </c>
      <c r="C8" s="245">
        <v>520</v>
      </c>
      <c r="D8" s="245">
        <v>433</v>
      </c>
      <c r="E8" s="245">
        <v>507</v>
      </c>
      <c r="F8" s="247">
        <v>471</v>
      </c>
      <c r="G8" s="247">
        <v>144</v>
      </c>
      <c r="H8" s="247">
        <v>191</v>
      </c>
    </row>
    <row r="9" spans="2:10" s="226" customFormat="1" ht="22.9" customHeight="1" x14ac:dyDescent="0.2">
      <c r="B9" s="244" t="s">
        <v>5</v>
      </c>
      <c r="C9" s="245">
        <v>188</v>
      </c>
      <c r="D9" s="245">
        <v>76</v>
      </c>
      <c r="E9" s="245">
        <v>63</v>
      </c>
      <c r="F9" s="245">
        <v>67</v>
      </c>
      <c r="G9" s="245">
        <v>21</v>
      </c>
      <c r="H9" s="245">
        <v>20</v>
      </c>
    </row>
    <row r="10" spans="2:10" s="226" customFormat="1" ht="22.9" customHeight="1" x14ac:dyDescent="0.2">
      <c r="B10" s="244" t="s">
        <v>6</v>
      </c>
      <c r="C10" s="245">
        <v>149</v>
      </c>
      <c r="D10" s="245">
        <v>143</v>
      </c>
      <c r="E10" s="245">
        <v>76</v>
      </c>
      <c r="F10" s="245">
        <v>98</v>
      </c>
      <c r="G10" s="245">
        <v>23</v>
      </c>
      <c r="H10" s="245">
        <v>19</v>
      </c>
    </row>
    <row r="11" spans="2:10" s="226" customFormat="1" ht="22.9" customHeight="1" x14ac:dyDescent="0.2">
      <c r="B11" s="244" t="s">
        <v>7</v>
      </c>
      <c r="C11" s="247">
        <v>392</v>
      </c>
      <c r="D11" s="247">
        <v>198</v>
      </c>
      <c r="E11" s="247">
        <v>245</v>
      </c>
      <c r="F11" s="247">
        <v>338</v>
      </c>
      <c r="G11" s="247">
        <v>26</v>
      </c>
      <c r="H11" s="247">
        <v>48</v>
      </c>
    </row>
    <row r="12" spans="2:10" s="226" customFormat="1" ht="22.9" customHeight="1" x14ac:dyDescent="0.2">
      <c r="B12" s="244" t="s">
        <v>62</v>
      </c>
      <c r="C12" s="245">
        <v>199</v>
      </c>
      <c r="D12" s="245">
        <v>87</v>
      </c>
      <c r="E12" s="245">
        <v>26</v>
      </c>
      <c r="F12" s="245">
        <v>30</v>
      </c>
      <c r="G12" s="245">
        <v>9</v>
      </c>
      <c r="H12" s="245">
        <v>2</v>
      </c>
    </row>
    <row r="13" spans="2:10" s="226" customFormat="1" ht="22.9" customHeight="1" x14ac:dyDescent="0.2">
      <c r="B13" s="244" t="s">
        <v>9</v>
      </c>
      <c r="C13" s="245">
        <v>897</v>
      </c>
      <c r="D13" s="245">
        <v>352</v>
      </c>
      <c r="E13" s="245">
        <v>443</v>
      </c>
      <c r="F13" s="245">
        <v>589</v>
      </c>
      <c r="G13" s="245">
        <v>120</v>
      </c>
      <c r="H13" s="245">
        <v>131</v>
      </c>
    </row>
    <row r="14" spans="2:10" s="226" customFormat="1" ht="22.9" customHeight="1" x14ac:dyDescent="0.2">
      <c r="B14" s="244" t="s">
        <v>61</v>
      </c>
      <c r="C14" s="245">
        <v>65</v>
      </c>
      <c r="D14" s="245">
        <v>40</v>
      </c>
      <c r="E14" s="245">
        <v>13</v>
      </c>
      <c r="F14" s="245">
        <v>11</v>
      </c>
      <c r="G14" s="245">
        <v>7</v>
      </c>
      <c r="H14" s="245">
        <v>2</v>
      </c>
    </row>
    <row r="15" spans="2:10" s="227" customFormat="1" ht="22.9" customHeight="1" x14ac:dyDescent="0.2">
      <c r="B15" s="248" t="s">
        <v>10</v>
      </c>
      <c r="C15" s="249">
        <v>3162</v>
      </c>
      <c r="D15" s="249">
        <v>1821</v>
      </c>
      <c r="E15" s="249">
        <v>1604</v>
      </c>
      <c r="F15" s="249">
        <v>1926</v>
      </c>
      <c r="G15" s="249">
        <v>417</v>
      </c>
      <c r="H15" s="249">
        <v>460</v>
      </c>
    </row>
    <row r="16" spans="2:10" x14ac:dyDescent="0.2">
      <c r="B16" s="2" t="s">
        <v>175</v>
      </c>
    </row>
    <row r="17" spans="2:4" x14ac:dyDescent="0.2">
      <c r="B17" s="2" t="s">
        <v>174</v>
      </c>
      <c r="C17" s="7"/>
      <c r="D17" s="7"/>
    </row>
    <row r="18" spans="2:4" x14ac:dyDescent="0.2">
      <c r="B18" s="7" t="s">
        <v>58</v>
      </c>
    </row>
  </sheetData>
  <mergeCells count="4">
    <mergeCell ref="B3:B4"/>
    <mergeCell ref="C3:D3"/>
    <mergeCell ref="E3:F3"/>
    <mergeCell ref="G3:H3"/>
  </mergeCells>
  <phoneticPr fontId="2" type="noConversion"/>
  <pageMargins left="0.74803149606299213" right="0.70866141732283472" top="1.4270833333333333" bottom="0.98425196850393704" header="0" footer="0"/>
  <pageSetup paperSize="9" orientation="landscape" horizontalDpi="300" r:id="rId1"/>
  <headerFooter alignWithMargins="0">
    <oddHeader>&amp;L
&amp;G</oddHeader>
    <oddFooter>&amp;L&amp;8&amp;G
Estructura de la enseñanza universitaria en Andalucía Curso 2015-2016&amp;R&amp;8
Capítulo III</oddFooter>
  </headerFooter>
  <rowBreaks count="1" manualBreakCount="1">
    <brk id="35" max="9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</sheetPr>
  <dimension ref="B4:T32"/>
  <sheetViews>
    <sheetView topLeftCell="B4" workbookViewId="0">
      <selection activeCell="D32" sqref="D32:I32"/>
    </sheetView>
  </sheetViews>
  <sheetFormatPr baseColWidth="10" defaultRowHeight="12.75" x14ac:dyDescent="0.2"/>
  <sheetData>
    <row r="4" spans="2:20" ht="20.100000000000001" customHeight="1" x14ac:dyDescent="0.2">
      <c r="B4" s="314" t="s">
        <v>55</v>
      </c>
      <c r="C4" s="314" t="s">
        <v>52</v>
      </c>
      <c r="D4" s="314"/>
      <c r="E4" s="25"/>
      <c r="F4" s="314" t="s">
        <v>53</v>
      </c>
      <c r="G4" s="314"/>
      <c r="H4" s="25"/>
      <c r="I4" s="314" t="s">
        <v>54</v>
      </c>
      <c r="J4" s="314"/>
      <c r="K4" s="25"/>
      <c r="L4" s="314" t="s">
        <v>63</v>
      </c>
      <c r="M4" s="314"/>
      <c r="N4" s="314" t="s">
        <v>63</v>
      </c>
      <c r="O4" s="314" t="s">
        <v>64</v>
      </c>
      <c r="P4" s="314"/>
      <c r="Q4" s="314" t="s">
        <v>65</v>
      </c>
      <c r="R4" s="314"/>
      <c r="S4" s="314" t="s">
        <v>66</v>
      </c>
      <c r="T4" s="314"/>
    </row>
    <row r="5" spans="2:20" ht="20.100000000000001" customHeight="1" thickBot="1" x14ac:dyDescent="0.25">
      <c r="B5" s="314"/>
      <c r="C5" s="26" t="s">
        <v>50</v>
      </c>
      <c r="D5" s="26" t="s">
        <v>51</v>
      </c>
      <c r="E5" s="26"/>
      <c r="F5" s="26" t="s">
        <v>50</v>
      </c>
      <c r="G5" s="26" t="s">
        <v>51</v>
      </c>
      <c r="H5" s="26"/>
      <c r="I5" s="26" t="s">
        <v>50</v>
      </c>
      <c r="J5" s="26" t="s">
        <v>51</v>
      </c>
      <c r="K5" s="26"/>
      <c r="L5" s="26" t="s">
        <v>50</v>
      </c>
      <c r="M5" s="26" t="s">
        <v>51</v>
      </c>
      <c r="N5" s="314"/>
      <c r="O5" s="26" t="s">
        <v>50</v>
      </c>
      <c r="P5" s="26" t="s">
        <v>51</v>
      </c>
      <c r="Q5" s="26" t="s">
        <v>50</v>
      </c>
      <c r="R5" s="26" t="s">
        <v>51</v>
      </c>
      <c r="S5" s="26" t="s">
        <v>50</v>
      </c>
      <c r="T5" s="26" t="s">
        <v>51</v>
      </c>
    </row>
    <row r="6" spans="2:20" ht="20.100000000000001" customHeight="1" thickBot="1" x14ac:dyDescent="0.25">
      <c r="B6" s="38" t="s">
        <v>1</v>
      </c>
      <c r="C6" s="43">
        <v>236</v>
      </c>
      <c r="D6" s="44">
        <v>228</v>
      </c>
      <c r="E6" s="54">
        <f>C6+D6</f>
        <v>464</v>
      </c>
      <c r="F6" s="43">
        <v>6</v>
      </c>
      <c r="G6" s="44">
        <v>9</v>
      </c>
      <c r="H6" s="54">
        <f>F6+G6</f>
        <v>15</v>
      </c>
      <c r="I6" s="43">
        <v>0</v>
      </c>
      <c r="J6" s="22">
        <v>0</v>
      </c>
      <c r="K6" s="144">
        <f>I6+J6</f>
        <v>0</v>
      </c>
      <c r="L6" s="141">
        <f>SUM(C6,F6,I6)</f>
        <v>242</v>
      </c>
      <c r="M6" s="146">
        <f>SUM(D6,G6,J6)</f>
        <v>237</v>
      </c>
      <c r="N6" s="147">
        <f>SUM(L6:M6)</f>
        <v>479</v>
      </c>
      <c r="O6" s="50">
        <f>C6/E6</f>
        <v>0.50862068965517238</v>
      </c>
      <c r="P6" s="55">
        <f>D6/E6</f>
        <v>0.49137931034482757</v>
      </c>
      <c r="Q6" s="40">
        <f>F6/H6</f>
        <v>0.4</v>
      </c>
      <c r="R6" s="55">
        <f>G6/H6</f>
        <v>0.6</v>
      </c>
      <c r="S6" s="40" t="e">
        <f>I6/K6</f>
        <v>#DIV/0!</v>
      </c>
      <c r="T6" s="41" t="e">
        <f>J6/K6</f>
        <v>#DIV/0!</v>
      </c>
    </row>
    <row r="7" spans="2:20" ht="20.100000000000001" customHeight="1" thickBot="1" x14ac:dyDescent="0.25">
      <c r="B7" s="38" t="s">
        <v>2</v>
      </c>
      <c r="C7" s="45">
        <v>280</v>
      </c>
      <c r="D7" s="46">
        <v>135</v>
      </c>
      <c r="E7" s="54">
        <f t="shared" ref="E7:E15" si="0">C7+D7</f>
        <v>415</v>
      </c>
      <c r="F7" s="45">
        <v>100</v>
      </c>
      <c r="G7" s="46">
        <v>154</v>
      </c>
      <c r="H7" s="54">
        <f t="shared" ref="H7:H15" si="1">F7+G7</f>
        <v>254</v>
      </c>
      <c r="I7" s="45">
        <v>36</v>
      </c>
      <c r="J7" s="46">
        <v>29</v>
      </c>
      <c r="K7" s="144">
        <f t="shared" ref="K7:K15" si="2">I7+J7</f>
        <v>65</v>
      </c>
      <c r="L7" s="142">
        <f t="shared" ref="L7:L15" si="3">SUM(C7,F7,I7)</f>
        <v>416</v>
      </c>
      <c r="M7" s="145">
        <f t="shared" ref="M7:M15" si="4">SUM(D7,G7,J7)</f>
        <v>318</v>
      </c>
      <c r="N7" s="148">
        <f t="shared" ref="N7:N16" si="5">SUM(L7:M7)</f>
        <v>734</v>
      </c>
      <c r="O7" s="53">
        <f t="shared" ref="O7:O16" si="6">C7/E7</f>
        <v>0.67469879518072284</v>
      </c>
      <c r="P7" s="56">
        <f t="shared" ref="P7:P16" si="7">D7/E7</f>
        <v>0.3253012048192771</v>
      </c>
      <c r="Q7" s="42">
        <f t="shared" ref="Q7:Q16" si="8">F7/H7</f>
        <v>0.39370078740157483</v>
      </c>
      <c r="R7" s="56">
        <f t="shared" ref="R7:R16" si="9">G7/H7</f>
        <v>0.60629921259842523</v>
      </c>
      <c r="S7" s="42">
        <f t="shared" ref="S7:S16" si="10">I7/K7</f>
        <v>0.55384615384615388</v>
      </c>
      <c r="T7" s="49">
        <f t="shared" ref="T7:T16" si="11">J7/K7</f>
        <v>0.44615384615384618</v>
      </c>
    </row>
    <row r="8" spans="2:20" ht="20.100000000000001" customHeight="1" thickBot="1" x14ac:dyDescent="0.25">
      <c r="B8" s="38" t="s">
        <v>3</v>
      </c>
      <c r="C8" s="45">
        <v>244</v>
      </c>
      <c r="D8" s="46">
        <v>143</v>
      </c>
      <c r="E8" s="54">
        <f t="shared" si="0"/>
        <v>387</v>
      </c>
      <c r="F8" s="45">
        <v>103</v>
      </c>
      <c r="G8" s="46">
        <v>158</v>
      </c>
      <c r="H8" s="54">
        <f t="shared" si="1"/>
        <v>261</v>
      </c>
      <c r="I8" s="45">
        <v>47</v>
      </c>
      <c r="J8" s="46">
        <v>31</v>
      </c>
      <c r="K8" s="144">
        <f t="shared" si="2"/>
        <v>78</v>
      </c>
      <c r="L8" s="142">
        <f t="shared" si="3"/>
        <v>394</v>
      </c>
      <c r="M8" s="145">
        <f t="shared" si="4"/>
        <v>332</v>
      </c>
      <c r="N8" s="148">
        <f t="shared" si="5"/>
        <v>726</v>
      </c>
      <c r="O8" s="53">
        <f t="shared" si="6"/>
        <v>0.63049095607235139</v>
      </c>
      <c r="P8" s="56">
        <f t="shared" si="7"/>
        <v>0.36950904392764861</v>
      </c>
      <c r="Q8" s="42">
        <f t="shared" si="8"/>
        <v>0.3946360153256705</v>
      </c>
      <c r="R8" s="56">
        <f t="shared" si="9"/>
        <v>0.6053639846743295</v>
      </c>
      <c r="S8" s="42">
        <f t="shared" si="10"/>
        <v>0.60256410256410253</v>
      </c>
      <c r="T8" s="49">
        <f t="shared" si="11"/>
        <v>0.39743589743589741</v>
      </c>
    </row>
    <row r="9" spans="2:20" ht="20.100000000000001" customHeight="1" thickBot="1" x14ac:dyDescent="0.25">
      <c r="B9" s="38" t="s">
        <v>4</v>
      </c>
      <c r="C9" s="45">
        <v>502</v>
      </c>
      <c r="D9" s="46">
        <v>397</v>
      </c>
      <c r="E9" s="54">
        <f t="shared" si="0"/>
        <v>899</v>
      </c>
      <c r="F9" s="45">
        <v>619</v>
      </c>
      <c r="G9" s="48">
        <v>571</v>
      </c>
      <c r="H9" s="54">
        <f t="shared" si="1"/>
        <v>1190</v>
      </c>
      <c r="I9" s="47">
        <v>0</v>
      </c>
      <c r="J9" s="48">
        <v>0</v>
      </c>
      <c r="K9" s="144">
        <f t="shared" si="2"/>
        <v>0</v>
      </c>
      <c r="L9" s="142">
        <f t="shared" si="3"/>
        <v>1121</v>
      </c>
      <c r="M9" s="145">
        <f t="shared" si="4"/>
        <v>968</v>
      </c>
      <c r="N9" s="148">
        <f t="shared" si="5"/>
        <v>2089</v>
      </c>
      <c r="O9" s="53">
        <f t="shared" si="6"/>
        <v>0.5583982202447163</v>
      </c>
      <c r="P9" s="56">
        <f t="shared" si="7"/>
        <v>0.44160177975528364</v>
      </c>
      <c r="Q9" s="42">
        <f t="shared" si="8"/>
        <v>0.5201680672268908</v>
      </c>
      <c r="R9" s="56">
        <f t="shared" si="9"/>
        <v>0.47983193277310926</v>
      </c>
      <c r="S9" s="42" t="e">
        <f t="shared" si="10"/>
        <v>#DIV/0!</v>
      </c>
      <c r="T9" s="49" t="e">
        <f t="shared" si="11"/>
        <v>#DIV/0!</v>
      </c>
    </row>
    <row r="10" spans="2:20" ht="20.100000000000001" customHeight="1" thickBot="1" x14ac:dyDescent="0.25">
      <c r="B10" s="38" t="s">
        <v>5</v>
      </c>
      <c r="C10" s="45">
        <v>190</v>
      </c>
      <c r="D10" s="46">
        <v>81</v>
      </c>
      <c r="E10" s="54">
        <f t="shared" si="0"/>
        <v>271</v>
      </c>
      <c r="F10" s="45">
        <v>65</v>
      </c>
      <c r="G10" s="46">
        <v>69</v>
      </c>
      <c r="H10" s="54">
        <f t="shared" si="1"/>
        <v>134</v>
      </c>
      <c r="I10" s="45">
        <v>23</v>
      </c>
      <c r="J10" s="46">
        <v>20</v>
      </c>
      <c r="K10" s="144">
        <f t="shared" si="2"/>
        <v>43</v>
      </c>
      <c r="L10" s="142">
        <f t="shared" si="3"/>
        <v>278</v>
      </c>
      <c r="M10" s="145">
        <f t="shared" si="4"/>
        <v>170</v>
      </c>
      <c r="N10" s="148">
        <f t="shared" si="5"/>
        <v>448</v>
      </c>
      <c r="O10" s="53">
        <f t="shared" si="6"/>
        <v>0.70110701107011075</v>
      </c>
      <c r="P10" s="56">
        <f t="shared" si="7"/>
        <v>0.2988929889298893</v>
      </c>
      <c r="Q10" s="42">
        <f t="shared" si="8"/>
        <v>0.48507462686567165</v>
      </c>
      <c r="R10" s="56">
        <f t="shared" si="9"/>
        <v>0.5149253731343284</v>
      </c>
      <c r="S10" s="42">
        <f t="shared" si="10"/>
        <v>0.53488372093023251</v>
      </c>
      <c r="T10" s="49">
        <f t="shared" si="11"/>
        <v>0.46511627906976744</v>
      </c>
    </row>
    <row r="11" spans="2:20" ht="20.100000000000001" customHeight="1" thickBot="1" x14ac:dyDescent="0.25">
      <c r="B11" s="38" t="s">
        <v>6</v>
      </c>
      <c r="C11" s="45">
        <v>139</v>
      </c>
      <c r="D11" s="46">
        <v>144</v>
      </c>
      <c r="E11" s="54">
        <f t="shared" si="0"/>
        <v>283</v>
      </c>
      <c r="F11" s="45">
        <v>79</v>
      </c>
      <c r="G11" s="46">
        <v>106</v>
      </c>
      <c r="H11" s="54">
        <f t="shared" si="1"/>
        <v>185</v>
      </c>
      <c r="I11" s="45">
        <v>14</v>
      </c>
      <c r="J11" s="46">
        <v>11</v>
      </c>
      <c r="K11" s="144">
        <f t="shared" si="2"/>
        <v>25</v>
      </c>
      <c r="L11" s="142">
        <f t="shared" si="3"/>
        <v>232</v>
      </c>
      <c r="M11" s="145">
        <f t="shared" si="4"/>
        <v>261</v>
      </c>
      <c r="N11" s="148">
        <f t="shared" si="5"/>
        <v>493</v>
      </c>
      <c r="O11" s="53">
        <f t="shared" si="6"/>
        <v>0.49116607773851589</v>
      </c>
      <c r="P11" s="56">
        <f t="shared" si="7"/>
        <v>0.50883392226148405</v>
      </c>
      <c r="Q11" s="42">
        <f t="shared" si="8"/>
        <v>0.42702702702702705</v>
      </c>
      <c r="R11" s="56">
        <f t="shared" si="9"/>
        <v>0.572972972972973</v>
      </c>
      <c r="S11" s="42">
        <f t="shared" si="10"/>
        <v>0.56000000000000005</v>
      </c>
      <c r="T11" s="49">
        <f t="shared" si="11"/>
        <v>0.44</v>
      </c>
    </row>
    <row r="12" spans="2:20" ht="20.100000000000001" customHeight="1" thickBot="1" x14ac:dyDescent="0.25">
      <c r="B12" s="38" t="s">
        <v>7</v>
      </c>
      <c r="C12" s="47">
        <v>412</v>
      </c>
      <c r="D12" s="48">
        <v>202</v>
      </c>
      <c r="E12" s="54">
        <f t="shared" si="0"/>
        <v>614</v>
      </c>
      <c r="F12" s="47">
        <v>220</v>
      </c>
      <c r="G12" s="48">
        <v>308</v>
      </c>
      <c r="H12" s="54">
        <f t="shared" si="1"/>
        <v>528</v>
      </c>
      <c r="I12" s="47">
        <v>95</v>
      </c>
      <c r="J12" s="48">
        <v>112</v>
      </c>
      <c r="K12" s="144">
        <f t="shared" si="2"/>
        <v>207</v>
      </c>
      <c r="L12" s="142">
        <f t="shared" si="3"/>
        <v>727</v>
      </c>
      <c r="M12" s="145">
        <f t="shared" si="4"/>
        <v>622</v>
      </c>
      <c r="N12" s="148">
        <f t="shared" si="5"/>
        <v>1349</v>
      </c>
      <c r="O12" s="53">
        <f t="shared" si="6"/>
        <v>0.67100977198697065</v>
      </c>
      <c r="P12" s="56">
        <f t="shared" si="7"/>
        <v>0.3289902280130293</v>
      </c>
      <c r="Q12" s="42">
        <f t="shared" si="8"/>
        <v>0.41666666666666669</v>
      </c>
      <c r="R12" s="56">
        <f t="shared" si="9"/>
        <v>0.58333333333333337</v>
      </c>
      <c r="S12" s="42">
        <f t="shared" si="10"/>
        <v>0.45893719806763283</v>
      </c>
      <c r="T12" s="49">
        <f t="shared" si="11"/>
        <v>0.54106280193236711</v>
      </c>
    </row>
    <row r="13" spans="2:20" ht="33" customHeight="1" thickBot="1" x14ac:dyDescent="0.25">
      <c r="B13" s="38" t="s">
        <v>62</v>
      </c>
      <c r="C13" s="45">
        <v>211</v>
      </c>
      <c r="D13" s="46">
        <v>87</v>
      </c>
      <c r="E13" s="54">
        <f t="shared" si="0"/>
        <v>298</v>
      </c>
      <c r="F13" s="45">
        <v>28</v>
      </c>
      <c r="G13" s="46">
        <v>31</v>
      </c>
      <c r="H13" s="54">
        <f t="shared" si="1"/>
        <v>59</v>
      </c>
      <c r="I13" s="45">
        <v>10</v>
      </c>
      <c r="J13" s="46">
        <v>2</v>
      </c>
      <c r="K13" s="144">
        <f t="shared" si="2"/>
        <v>12</v>
      </c>
      <c r="L13" s="142">
        <f t="shared" si="3"/>
        <v>249</v>
      </c>
      <c r="M13" s="145">
        <f t="shared" si="4"/>
        <v>120</v>
      </c>
      <c r="N13" s="148">
        <f t="shared" si="5"/>
        <v>369</v>
      </c>
      <c r="O13" s="53">
        <f t="shared" si="6"/>
        <v>0.70805369127516782</v>
      </c>
      <c r="P13" s="56">
        <f t="shared" si="7"/>
        <v>0.29194630872483224</v>
      </c>
      <c r="Q13" s="42">
        <f t="shared" si="8"/>
        <v>0.47457627118644069</v>
      </c>
      <c r="R13" s="56">
        <f t="shared" si="9"/>
        <v>0.52542372881355937</v>
      </c>
      <c r="S13" s="42">
        <f t="shared" si="10"/>
        <v>0.83333333333333337</v>
      </c>
      <c r="T13" s="49">
        <f t="shared" si="11"/>
        <v>0.16666666666666666</v>
      </c>
    </row>
    <row r="14" spans="2:20" ht="20.100000000000001" customHeight="1" thickBot="1" x14ac:dyDescent="0.25">
      <c r="B14" s="38" t="s">
        <v>9</v>
      </c>
      <c r="C14" s="45">
        <v>867</v>
      </c>
      <c r="D14" s="46">
        <v>323</v>
      </c>
      <c r="E14" s="54">
        <f t="shared" si="0"/>
        <v>1190</v>
      </c>
      <c r="F14" s="45">
        <v>501</v>
      </c>
      <c r="G14" s="46">
        <v>643</v>
      </c>
      <c r="H14" s="54">
        <f t="shared" si="1"/>
        <v>1144</v>
      </c>
      <c r="I14" s="45">
        <v>75</v>
      </c>
      <c r="J14" s="46">
        <v>77</v>
      </c>
      <c r="K14" s="144">
        <f t="shared" si="2"/>
        <v>152</v>
      </c>
      <c r="L14" s="142">
        <f t="shared" si="3"/>
        <v>1443</v>
      </c>
      <c r="M14" s="145">
        <f t="shared" si="4"/>
        <v>1043</v>
      </c>
      <c r="N14" s="148">
        <f t="shared" si="5"/>
        <v>2486</v>
      </c>
      <c r="O14" s="53">
        <f t="shared" si="6"/>
        <v>0.72857142857142854</v>
      </c>
      <c r="P14" s="56">
        <f t="shared" si="7"/>
        <v>0.27142857142857141</v>
      </c>
      <c r="Q14" s="42">
        <f t="shared" si="8"/>
        <v>0.43793706293706292</v>
      </c>
      <c r="R14" s="56">
        <f t="shared" si="9"/>
        <v>0.56206293706293708</v>
      </c>
      <c r="S14" s="42">
        <f t="shared" si="10"/>
        <v>0.49342105263157893</v>
      </c>
      <c r="T14" s="49">
        <f t="shared" si="11"/>
        <v>0.50657894736842102</v>
      </c>
    </row>
    <row r="15" spans="2:20" ht="20.100000000000001" customHeight="1" x14ac:dyDescent="0.2">
      <c r="B15" s="38" t="s">
        <v>61</v>
      </c>
      <c r="C15" s="28">
        <v>66</v>
      </c>
      <c r="D15" s="28">
        <v>42</v>
      </c>
      <c r="E15" s="54">
        <f t="shared" si="0"/>
        <v>108</v>
      </c>
      <c r="F15" s="28">
        <v>14</v>
      </c>
      <c r="G15" s="28">
        <v>7</v>
      </c>
      <c r="H15" s="54">
        <f t="shared" si="1"/>
        <v>21</v>
      </c>
      <c r="I15" s="28">
        <v>11</v>
      </c>
      <c r="J15" s="28">
        <v>5</v>
      </c>
      <c r="K15" s="144">
        <f t="shared" si="2"/>
        <v>16</v>
      </c>
      <c r="L15" s="142">
        <f t="shared" si="3"/>
        <v>91</v>
      </c>
      <c r="M15" s="145">
        <f t="shared" si="4"/>
        <v>54</v>
      </c>
      <c r="N15" s="148">
        <f t="shared" si="5"/>
        <v>145</v>
      </c>
      <c r="O15" s="53">
        <f t="shared" si="6"/>
        <v>0.61111111111111116</v>
      </c>
      <c r="P15" s="56">
        <f t="shared" si="7"/>
        <v>0.3888888888888889</v>
      </c>
      <c r="Q15" s="42">
        <f t="shared" si="8"/>
        <v>0.66666666666666663</v>
      </c>
      <c r="R15" s="56">
        <f t="shared" si="9"/>
        <v>0.33333333333333331</v>
      </c>
      <c r="S15" s="42">
        <f t="shared" si="10"/>
        <v>0.6875</v>
      </c>
      <c r="T15" s="49">
        <f t="shared" si="11"/>
        <v>0.3125</v>
      </c>
    </row>
    <row r="16" spans="2:20" ht="20.100000000000001" customHeight="1" thickBot="1" x14ac:dyDescent="0.25">
      <c r="B16" s="38" t="s">
        <v>10</v>
      </c>
      <c r="C16" s="57">
        <f>SUM(C6:C15)</f>
        <v>3147</v>
      </c>
      <c r="D16" s="57">
        <f t="shared" ref="D16:K16" si="12">SUM(D6:D15)</f>
        <v>1782</v>
      </c>
      <c r="E16" s="57">
        <f t="shared" si="12"/>
        <v>4929</v>
      </c>
      <c r="F16" s="57">
        <f t="shared" si="12"/>
        <v>1735</v>
      </c>
      <c r="G16" s="57">
        <f t="shared" si="12"/>
        <v>2056</v>
      </c>
      <c r="H16" s="57">
        <f t="shared" si="12"/>
        <v>3791</v>
      </c>
      <c r="I16" s="57">
        <f t="shared" si="12"/>
        <v>311</v>
      </c>
      <c r="J16" s="57">
        <f t="shared" si="12"/>
        <v>287</v>
      </c>
      <c r="K16" s="57">
        <f t="shared" si="12"/>
        <v>598</v>
      </c>
      <c r="L16" s="143">
        <f>SUM(L6:L15)</f>
        <v>5193</v>
      </c>
      <c r="M16" s="149">
        <f>SUM(M6:M15)</f>
        <v>4125</v>
      </c>
      <c r="N16" s="150">
        <f t="shared" si="5"/>
        <v>9318</v>
      </c>
      <c r="O16" s="58">
        <f t="shared" si="6"/>
        <v>0.63846622032866707</v>
      </c>
      <c r="P16" s="59">
        <f t="shared" si="7"/>
        <v>0.36153377967133293</v>
      </c>
      <c r="Q16" s="60">
        <f t="shared" si="8"/>
        <v>0.45766288578211556</v>
      </c>
      <c r="R16" s="59">
        <f t="shared" si="9"/>
        <v>0.54233711421788444</v>
      </c>
      <c r="S16" s="60">
        <f t="shared" si="10"/>
        <v>0.52006688963210701</v>
      </c>
      <c r="T16" s="61">
        <f t="shared" si="11"/>
        <v>0.47993311036789299</v>
      </c>
    </row>
    <row r="20" spans="3:9" x14ac:dyDescent="0.2">
      <c r="C20" s="280"/>
      <c r="D20" s="315" t="s">
        <v>52</v>
      </c>
      <c r="E20" s="315"/>
      <c r="F20" s="315" t="s">
        <v>53</v>
      </c>
      <c r="G20" s="315"/>
      <c r="H20" s="315" t="s">
        <v>54</v>
      </c>
      <c r="I20" s="315"/>
    </row>
    <row r="21" spans="3:9" x14ac:dyDescent="0.2">
      <c r="C21" s="280"/>
      <c r="D21" s="39" t="s">
        <v>50</v>
      </c>
      <c r="E21" s="39" t="s">
        <v>51</v>
      </c>
      <c r="F21" s="39" t="s">
        <v>50</v>
      </c>
      <c r="G21" s="39" t="s">
        <v>51</v>
      </c>
      <c r="H21" s="39" t="s">
        <v>50</v>
      </c>
      <c r="I21" s="39" t="s">
        <v>51</v>
      </c>
    </row>
    <row r="22" spans="3:9" x14ac:dyDescent="0.2">
      <c r="C22" s="23" t="s">
        <v>1</v>
      </c>
      <c r="D22" s="28">
        <v>236</v>
      </c>
      <c r="E22" s="28">
        <v>228</v>
      </c>
      <c r="F22" s="28">
        <v>6</v>
      </c>
      <c r="G22" s="28">
        <v>9</v>
      </c>
      <c r="H22" s="28">
        <v>0</v>
      </c>
      <c r="I22" s="22">
        <v>0</v>
      </c>
    </row>
    <row r="23" spans="3:9" x14ac:dyDescent="0.2">
      <c r="C23" s="23" t="s">
        <v>2</v>
      </c>
      <c r="D23" s="28">
        <v>280</v>
      </c>
      <c r="E23" s="28">
        <v>135</v>
      </c>
      <c r="F23" s="28">
        <v>100</v>
      </c>
      <c r="G23" s="28">
        <v>154</v>
      </c>
      <c r="H23" s="28">
        <v>36</v>
      </c>
      <c r="I23" s="28">
        <v>29</v>
      </c>
    </row>
    <row r="24" spans="3:9" x14ac:dyDescent="0.2">
      <c r="C24" s="23" t="s">
        <v>3</v>
      </c>
      <c r="D24" s="28">
        <v>244</v>
      </c>
      <c r="E24" s="28">
        <v>143</v>
      </c>
      <c r="F24" s="28">
        <v>103</v>
      </c>
      <c r="G24" s="28">
        <v>158</v>
      </c>
      <c r="H24" s="28">
        <v>47</v>
      </c>
      <c r="I24" s="28">
        <v>31</v>
      </c>
    </row>
    <row r="25" spans="3:9" x14ac:dyDescent="0.2">
      <c r="C25" s="23" t="s">
        <v>4</v>
      </c>
      <c r="D25" s="28">
        <v>502</v>
      </c>
      <c r="E25" s="28">
        <v>397</v>
      </c>
      <c r="F25" s="28">
        <v>619</v>
      </c>
      <c r="G25" s="22">
        <v>571</v>
      </c>
      <c r="H25" s="22">
        <v>0</v>
      </c>
      <c r="I25" s="22">
        <v>0</v>
      </c>
    </row>
    <row r="26" spans="3:9" x14ac:dyDescent="0.2">
      <c r="C26" s="23" t="s">
        <v>5</v>
      </c>
      <c r="D26" s="28">
        <v>190</v>
      </c>
      <c r="E26" s="28">
        <v>81</v>
      </c>
      <c r="F26" s="28">
        <v>65</v>
      </c>
      <c r="G26" s="28">
        <v>69</v>
      </c>
      <c r="H26" s="28">
        <v>23</v>
      </c>
      <c r="I26" s="28">
        <v>20</v>
      </c>
    </row>
    <row r="27" spans="3:9" x14ac:dyDescent="0.2">
      <c r="C27" s="23" t="s">
        <v>6</v>
      </c>
      <c r="D27" s="28">
        <v>139</v>
      </c>
      <c r="E27" s="28">
        <v>144</v>
      </c>
      <c r="F27" s="28">
        <v>79</v>
      </c>
      <c r="G27" s="28">
        <v>106</v>
      </c>
      <c r="H27" s="28">
        <v>14</v>
      </c>
      <c r="I27" s="28">
        <v>11</v>
      </c>
    </row>
    <row r="28" spans="3:9" x14ac:dyDescent="0.2">
      <c r="C28" s="23" t="s">
        <v>7</v>
      </c>
      <c r="D28" s="22">
        <v>412</v>
      </c>
      <c r="E28" s="22">
        <v>202</v>
      </c>
      <c r="F28" s="22">
        <v>220</v>
      </c>
      <c r="G28" s="22">
        <v>308</v>
      </c>
      <c r="H28" s="22">
        <v>95</v>
      </c>
      <c r="I28" s="22">
        <v>112</v>
      </c>
    </row>
    <row r="29" spans="3:9" ht="25.5" x14ac:dyDescent="0.2">
      <c r="C29" s="23" t="s">
        <v>62</v>
      </c>
      <c r="D29" s="28">
        <v>211</v>
      </c>
      <c r="E29" s="28">
        <v>87</v>
      </c>
      <c r="F29" s="28">
        <v>28</v>
      </c>
      <c r="G29" s="28">
        <v>31</v>
      </c>
      <c r="H29" s="28">
        <v>10</v>
      </c>
      <c r="I29" s="28">
        <v>2</v>
      </c>
    </row>
    <row r="30" spans="3:9" x14ac:dyDescent="0.2">
      <c r="C30" s="23" t="s">
        <v>9</v>
      </c>
      <c r="D30" s="28">
        <v>867</v>
      </c>
      <c r="E30" s="28">
        <v>323</v>
      </c>
      <c r="F30" s="28">
        <v>501</v>
      </c>
      <c r="G30" s="28">
        <v>643</v>
      </c>
      <c r="H30" s="28">
        <v>75</v>
      </c>
      <c r="I30" s="28">
        <v>77</v>
      </c>
    </row>
    <row r="31" spans="3:9" x14ac:dyDescent="0.2">
      <c r="C31" s="23" t="s">
        <v>61</v>
      </c>
      <c r="D31" s="28">
        <v>66</v>
      </c>
      <c r="E31" s="28">
        <v>42</v>
      </c>
      <c r="F31" s="28">
        <v>14</v>
      </c>
      <c r="G31" s="28">
        <v>7</v>
      </c>
      <c r="H31" s="28">
        <v>11</v>
      </c>
      <c r="I31" s="28">
        <v>5</v>
      </c>
    </row>
    <row r="32" spans="3:9" x14ac:dyDescent="0.2">
      <c r="C32" s="23" t="s">
        <v>10</v>
      </c>
      <c r="D32" s="24">
        <v>3147</v>
      </c>
      <c r="E32" s="24">
        <v>1782</v>
      </c>
      <c r="F32" s="24">
        <v>1735</v>
      </c>
      <c r="G32" s="24">
        <v>2056</v>
      </c>
      <c r="H32" s="24">
        <v>311</v>
      </c>
      <c r="I32" s="24">
        <v>287</v>
      </c>
    </row>
  </sheetData>
  <mergeCells count="13">
    <mergeCell ref="C20:C21"/>
    <mergeCell ref="D20:E20"/>
    <mergeCell ref="F20:G20"/>
    <mergeCell ref="H20:I20"/>
    <mergeCell ref="L4:M4"/>
    <mergeCell ref="Q4:R4"/>
    <mergeCell ref="S4:T4"/>
    <mergeCell ref="N4:N5"/>
    <mergeCell ref="B4:B5"/>
    <mergeCell ref="C4:D4"/>
    <mergeCell ref="F4:G4"/>
    <mergeCell ref="I4:J4"/>
    <mergeCell ref="O4:P4"/>
  </mergeCells>
  <phoneticPr fontId="2" type="noConversion"/>
  <pageMargins left="0.75" right="0.75" top="1" bottom="1" header="0" footer="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10</vt:i4>
      </vt:variant>
    </vt:vector>
  </HeadingPairs>
  <TitlesOfParts>
    <vt:vector size="23" baseType="lpstr">
      <vt:lpstr>Capitulo</vt:lpstr>
      <vt:lpstr>Hoja3</vt:lpstr>
      <vt:lpstr>Indice</vt:lpstr>
      <vt:lpstr>Tabla3.1</vt:lpstr>
      <vt:lpstr>Grafico3.1</vt:lpstr>
      <vt:lpstr>Tabla3.2</vt:lpstr>
      <vt:lpstr>Grafico3.2</vt:lpstr>
      <vt:lpstr>Tabla3.3</vt:lpstr>
      <vt:lpstr>Hoja1</vt:lpstr>
      <vt:lpstr>Grafico3.3</vt:lpstr>
      <vt:lpstr>Tabla3.4</vt:lpstr>
      <vt:lpstr>Grafico3.4</vt:lpstr>
      <vt:lpstr>Hoja2</vt:lpstr>
      <vt:lpstr>Capitulo!Área_de_impresión</vt:lpstr>
      <vt:lpstr>Grafico3.1!Área_de_impresión</vt:lpstr>
      <vt:lpstr>Grafico3.2!Área_de_impresión</vt:lpstr>
      <vt:lpstr>Grafico3.3!Área_de_impresión</vt:lpstr>
      <vt:lpstr>Grafico3.4!Área_de_impresión</vt:lpstr>
      <vt:lpstr>Indice!Área_de_impresión</vt:lpstr>
      <vt:lpstr>Tabla3.1!Área_de_impresión</vt:lpstr>
      <vt:lpstr>Tabla3.2!Área_de_impresión</vt:lpstr>
      <vt:lpstr>Tabla3.3!Área_de_impresión</vt:lpstr>
      <vt:lpstr>Tabla3.4!Área_de_impresión</vt:lpstr>
    </vt:vector>
  </TitlesOfParts>
  <Company>Dark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mdolores.castano.ext</dc:creator>
  <cp:lastModifiedBy>Usuario de Windows</cp:lastModifiedBy>
  <cp:lastPrinted>2016-11-16T11:16:43Z</cp:lastPrinted>
  <dcterms:created xsi:type="dcterms:W3CDTF">2008-05-16T07:24:48Z</dcterms:created>
  <dcterms:modified xsi:type="dcterms:W3CDTF">2016-11-16T14:40:45Z</dcterms:modified>
</cp:coreProperties>
</file>